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9"/>
  </bookViews>
  <sheets>
    <sheet name="10513" sheetId="1" r:id="rId1"/>
    <sheet name="110514" sheetId="2" r:id="rId2"/>
    <sheet name="170515" sheetId="3" r:id="rId3"/>
    <sheet name="150516" sheetId="4" r:id="rId4"/>
    <sheet name="140517" sheetId="5" r:id="rId5"/>
    <sheet name="060518" sheetId="6" r:id="rId6"/>
    <sheet name="120519" sheetId="7" r:id="rId7"/>
    <sheet name="Маяк 270920" sheetId="8" r:id="rId8"/>
    <sheet name="Маяк 160521" sheetId="9" r:id="rId9"/>
    <sheet name="Маяк 150522" sheetId="10" r:id="rId10"/>
  </sheets>
  <definedNames/>
  <calcPr calcMode="manual" fullCalcOnLoad="1"/>
</workbook>
</file>

<file path=xl/sharedStrings.xml><?xml version="1.0" encoding="utf-8"?>
<sst xmlns="http://schemas.openxmlformats.org/spreadsheetml/2006/main" count="2432" uniqueCount="957">
  <si>
    <t>Краснотурьинск</t>
  </si>
  <si>
    <t>Стадион Маяк</t>
  </si>
  <si>
    <t>мужчины</t>
  </si>
  <si>
    <t>2003 года рождения и старше</t>
  </si>
  <si>
    <t>№ п/п</t>
  </si>
  <si>
    <t>ФИО</t>
  </si>
  <si>
    <t>год рождения</t>
  </si>
  <si>
    <t>Город</t>
  </si>
  <si>
    <t>результат</t>
  </si>
  <si>
    <t>Место</t>
  </si>
  <si>
    <t>Полуян Андрей</t>
  </si>
  <si>
    <t>Ловков Константин</t>
  </si>
  <si>
    <t>Манвейлер Константин</t>
  </si>
  <si>
    <t>Пютсеп Иван</t>
  </si>
  <si>
    <t>Подковыров Евгений</t>
  </si>
  <si>
    <t>Лаптев Александр</t>
  </si>
  <si>
    <t>Брагин Анатолий</t>
  </si>
  <si>
    <t>Пермяков Виктор</t>
  </si>
  <si>
    <t>Нетунаев Владислав</t>
  </si>
  <si>
    <t>Кривцов Денис</t>
  </si>
  <si>
    <t>Кашкин Андрей</t>
  </si>
  <si>
    <t>Серов</t>
  </si>
  <si>
    <t>Карпинск</t>
  </si>
  <si>
    <t>Командная гонка</t>
  </si>
  <si>
    <t>Ловков К.</t>
  </si>
  <si>
    <t>Манвейлер К.</t>
  </si>
  <si>
    <t>Кашкин А.</t>
  </si>
  <si>
    <t>№ П/п</t>
  </si>
  <si>
    <t>Участники</t>
  </si>
  <si>
    <t>Время</t>
  </si>
  <si>
    <t>Женщины</t>
  </si>
  <si>
    <t>Корчака Клара</t>
  </si>
  <si>
    <t>Шупиченко Анна</t>
  </si>
  <si>
    <t>Кашкина Ольга</t>
  </si>
  <si>
    <t>Главный судья</t>
  </si>
  <si>
    <t>И.И. Дубовикова</t>
  </si>
  <si>
    <t>Хузин Андрей</t>
  </si>
  <si>
    <t>Пенигжанин Валерий</t>
  </si>
  <si>
    <t>Решетняк Артём</t>
  </si>
  <si>
    <t>отставание</t>
  </si>
  <si>
    <t>Велогонка с раздельным стартом и командная гонка "День Победы"</t>
  </si>
  <si>
    <t xml:space="preserve">дистанция </t>
  </si>
  <si>
    <t>3200 м</t>
  </si>
  <si>
    <t>4000 м</t>
  </si>
  <si>
    <t>1600 м</t>
  </si>
  <si>
    <t>Нетунаев В.</t>
  </si>
  <si>
    <t>Пютсеп И.</t>
  </si>
  <si>
    <t>Полуян А.</t>
  </si>
  <si>
    <t>Пермяков В.</t>
  </si>
  <si>
    <t>Подковыров Е.</t>
  </si>
  <si>
    <t>Кривцов Д.</t>
  </si>
  <si>
    <t>Лаптев А.</t>
  </si>
  <si>
    <t>Шупиченко А.</t>
  </si>
  <si>
    <t xml:space="preserve">скорость 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</si>
  <si>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</si>
  <si>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</si>
  <si>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</si>
  <si>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Юноши</t>
  </si>
  <si>
    <t>№пп</t>
  </si>
  <si>
    <t>Фамилия</t>
  </si>
  <si>
    <t>Имя</t>
  </si>
  <si>
    <t>Год рожд</t>
  </si>
  <si>
    <t>Разряд</t>
  </si>
  <si>
    <t>Организация</t>
  </si>
  <si>
    <t xml:space="preserve">Время </t>
  </si>
  <si>
    <t>Ремезов</t>
  </si>
  <si>
    <t>Владислав</t>
  </si>
  <si>
    <t>Ловков</t>
  </si>
  <si>
    <t>Константин</t>
  </si>
  <si>
    <t>ФЛГ Краснотурьинск</t>
  </si>
  <si>
    <t>Ябуров</t>
  </si>
  <si>
    <t>Андрей</t>
  </si>
  <si>
    <t>РИК</t>
  </si>
  <si>
    <t>Ивкин</t>
  </si>
  <si>
    <t>Илья</t>
  </si>
  <si>
    <t>Пфенинг</t>
  </si>
  <si>
    <t>Владимир</t>
  </si>
  <si>
    <t>МИ. Краснотур.</t>
  </si>
  <si>
    <t>Карпинских</t>
  </si>
  <si>
    <t>Алексей</t>
  </si>
  <si>
    <t>ДЮСШ, Краснот.</t>
  </si>
  <si>
    <t>Жиляков</t>
  </si>
  <si>
    <t>Александр</t>
  </si>
  <si>
    <t>СЗФ</t>
  </si>
  <si>
    <t>Осминин</t>
  </si>
  <si>
    <t>Дмитрий</t>
  </si>
  <si>
    <t>Серов, личник</t>
  </si>
  <si>
    <t>Трофименко</t>
  </si>
  <si>
    <t>Игорь</t>
  </si>
  <si>
    <t>Голубев</t>
  </si>
  <si>
    <t>Евгений</t>
  </si>
  <si>
    <t>Сатеев</t>
  </si>
  <si>
    <t>Павел</t>
  </si>
  <si>
    <t>БРУ</t>
  </si>
  <si>
    <t>Гахария</t>
  </si>
  <si>
    <t>Эдуард</t>
  </si>
  <si>
    <t>Лаптев</t>
  </si>
  <si>
    <t>Кузнецов</t>
  </si>
  <si>
    <t>сзф</t>
  </si>
  <si>
    <t>Ерышов</t>
  </si>
  <si>
    <t>Михаил</t>
  </si>
  <si>
    <t>Пютсеп</t>
  </si>
  <si>
    <t>Иван</t>
  </si>
  <si>
    <t>Бренинг</t>
  </si>
  <si>
    <t>ЛПУ Краснот.</t>
  </si>
  <si>
    <t>Кашкин</t>
  </si>
  <si>
    <t>Карпинск, личник</t>
  </si>
  <si>
    <t>Скачков</t>
  </si>
  <si>
    <t>Калугин</t>
  </si>
  <si>
    <t>Колпаков</t>
  </si>
  <si>
    <t>Моисеев</t>
  </si>
  <si>
    <t>Анатолий</t>
  </si>
  <si>
    <t>СОК, Карпинск</t>
  </si>
  <si>
    <t>Ильиных</t>
  </si>
  <si>
    <t>личник Красн.</t>
  </si>
  <si>
    <t>Кропотин</t>
  </si>
  <si>
    <t>Сергей</t>
  </si>
  <si>
    <t>Н.Ляля</t>
  </si>
  <si>
    <t>Девушки</t>
  </si>
  <si>
    <t>1.</t>
  </si>
  <si>
    <t xml:space="preserve">Полева </t>
  </si>
  <si>
    <t>Евгения</t>
  </si>
  <si>
    <t>Североуральск</t>
  </si>
  <si>
    <t>2.</t>
  </si>
  <si>
    <t>Бойцова</t>
  </si>
  <si>
    <t>3.</t>
  </si>
  <si>
    <t>Сонина</t>
  </si>
  <si>
    <t>Оксана</t>
  </si>
  <si>
    <t>4.</t>
  </si>
  <si>
    <t>Стахеева</t>
  </si>
  <si>
    <t>Наталья</t>
  </si>
  <si>
    <t xml:space="preserve"> БАЗ</t>
  </si>
  <si>
    <t>5.</t>
  </si>
  <si>
    <t>Загребина</t>
  </si>
  <si>
    <t>Юлия</t>
  </si>
  <si>
    <t>6.</t>
  </si>
  <si>
    <t>Климашаускас</t>
  </si>
  <si>
    <t xml:space="preserve">7. </t>
  </si>
  <si>
    <t>Пикулева</t>
  </si>
  <si>
    <t>Светлана</t>
  </si>
  <si>
    <t xml:space="preserve">1 этап </t>
  </si>
  <si>
    <t>Кубок Северных городов ЛЕТО - 2016</t>
  </si>
  <si>
    <t>Велогонка "День Победы"</t>
  </si>
  <si>
    <t>Стадион  "Маяк"</t>
  </si>
  <si>
    <t>Мужчины</t>
  </si>
  <si>
    <t>Дистанция  8 кругов</t>
  </si>
  <si>
    <t>год рожд.</t>
  </si>
  <si>
    <t xml:space="preserve">Карпинских </t>
  </si>
  <si>
    <t xml:space="preserve">Жиляков </t>
  </si>
  <si>
    <t>7.</t>
  </si>
  <si>
    <t>8.</t>
  </si>
  <si>
    <t>9.</t>
  </si>
  <si>
    <t>10.</t>
  </si>
  <si>
    <t>Кудрявцев</t>
  </si>
  <si>
    <t xml:space="preserve">Серов </t>
  </si>
  <si>
    <t>11.</t>
  </si>
  <si>
    <t>Туманов</t>
  </si>
  <si>
    <t>12.</t>
  </si>
  <si>
    <t>Быков</t>
  </si>
  <si>
    <t>Руслан</t>
  </si>
  <si>
    <t>13.</t>
  </si>
  <si>
    <t>14.</t>
  </si>
  <si>
    <t>Сазонов</t>
  </si>
  <si>
    <t>Антон</t>
  </si>
  <si>
    <t>15.</t>
  </si>
  <si>
    <t>Кривцов</t>
  </si>
  <si>
    <t>Денис</t>
  </si>
  <si>
    <t>16.</t>
  </si>
  <si>
    <t>Телицын</t>
  </si>
  <si>
    <t>17.</t>
  </si>
  <si>
    <t>18.</t>
  </si>
  <si>
    <t xml:space="preserve">Поздняков </t>
  </si>
  <si>
    <t>19.</t>
  </si>
  <si>
    <t>Минеханов</t>
  </si>
  <si>
    <t xml:space="preserve">Карпинск </t>
  </si>
  <si>
    <t>20.</t>
  </si>
  <si>
    <t xml:space="preserve">Бурмистров </t>
  </si>
  <si>
    <t>Леонид</t>
  </si>
  <si>
    <t>21.</t>
  </si>
  <si>
    <t>Чураков</t>
  </si>
  <si>
    <t>Николай</t>
  </si>
  <si>
    <t>22.</t>
  </si>
  <si>
    <t>23.</t>
  </si>
  <si>
    <t>24.</t>
  </si>
  <si>
    <t>Шикин</t>
  </si>
  <si>
    <t>25.</t>
  </si>
  <si>
    <t>26.</t>
  </si>
  <si>
    <t>27.</t>
  </si>
  <si>
    <t xml:space="preserve">Михайлов </t>
  </si>
  <si>
    <t>28.</t>
  </si>
  <si>
    <t>Карпов</t>
  </si>
  <si>
    <t>29.</t>
  </si>
  <si>
    <t xml:space="preserve">Калайда </t>
  </si>
  <si>
    <t>30.</t>
  </si>
  <si>
    <t>31.</t>
  </si>
  <si>
    <t>Фреер</t>
  </si>
  <si>
    <t>32.</t>
  </si>
  <si>
    <t>Есаулков</t>
  </si>
  <si>
    <t>Георгий</t>
  </si>
  <si>
    <t>33.</t>
  </si>
  <si>
    <t xml:space="preserve">Прощенко </t>
  </si>
  <si>
    <t>34.</t>
  </si>
  <si>
    <t>Черепенин</t>
  </si>
  <si>
    <t>35.</t>
  </si>
  <si>
    <t>Тиряков</t>
  </si>
  <si>
    <t>Валерий</t>
  </si>
  <si>
    <t>36.</t>
  </si>
  <si>
    <t>Шардаков</t>
  </si>
  <si>
    <t>37.</t>
  </si>
  <si>
    <t xml:space="preserve">Лаиджов </t>
  </si>
  <si>
    <t>Эмиль</t>
  </si>
  <si>
    <t>38.</t>
  </si>
  <si>
    <t>Пермяков</t>
  </si>
  <si>
    <t>Максим</t>
  </si>
  <si>
    <t>39.</t>
  </si>
  <si>
    <t>Колганов</t>
  </si>
  <si>
    <t>Ефим</t>
  </si>
  <si>
    <t>40.</t>
  </si>
  <si>
    <t>Григорьев</t>
  </si>
  <si>
    <t>Никита</t>
  </si>
  <si>
    <t>41.</t>
  </si>
  <si>
    <t>Самойлов</t>
  </si>
  <si>
    <t>42.</t>
  </si>
  <si>
    <t>43.</t>
  </si>
  <si>
    <t>Абазов</t>
  </si>
  <si>
    <t>44.</t>
  </si>
  <si>
    <t xml:space="preserve">Царегородцев </t>
  </si>
  <si>
    <t>45.</t>
  </si>
  <si>
    <t>Кирилл</t>
  </si>
  <si>
    <t>46.</t>
  </si>
  <si>
    <t>Тренихин</t>
  </si>
  <si>
    <t>47.</t>
  </si>
  <si>
    <t>Хлыбов</t>
  </si>
  <si>
    <t>48.</t>
  </si>
  <si>
    <t>ня</t>
  </si>
  <si>
    <t>49.</t>
  </si>
  <si>
    <t>Зинатулин</t>
  </si>
  <si>
    <t>Ифрат</t>
  </si>
  <si>
    <t>50.</t>
  </si>
  <si>
    <t>Пырин</t>
  </si>
  <si>
    <t>Дистанция  6 кругов</t>
  </si>
  <si>
    <t>2 400 м</t>
  </si>
  <si>
    <t>Ежурова</t>
  </si>
  <si>
    <t>Ирина</t>
  </si>
  <si>
    <t>Фадеева</t>
  </si>
  <si>
    <t>Екатерина</t>
  </si>
  <si>
    <t>Брызгина</t>
  </si>
  <si>
    <t>Анастасия</t>
  </si>
  <si>
    <t>Ефимович</t>
  </si>
  <si>
    <t>Ангелина</t>
  </si>
  <si>
    <t xml:space="preserve">Меренкова </t>
  </si>
  <si>
    <t>Элина</t>
  </si>
  <si>
    <t>Князева</t>
  </si>
  <si>
    <t>Щербакова</t>
  </si>
  <si>
    <t>Виктория</t>
  </si>
  <si>
    <t xml:space="preserve">Кочеткова </t>
  </si>
  <si>
    <t>Мария</t>
  </si>
  <si>
    <t xml:space="preserve">Дик </t>
  </si>
  <si>
    <t xml:space="preserve">Баранова </t>
  </si>
  <si>
    <t>Дарья</t>
  </si>
  <si>
    <t>Карпова</t>
  </si>
  <si>
    <t>Анна</t>
  </si>
  <si>
    <t>Разницина</t>
  </si>
  <si>
    <t>Алина</t>
  </si>
  <si>
    <t>Сунцова</t>
  </si>
  <si>
    <t>Григоровских</t>
  </si>
  <si>
    <t>Криницына</t>
  </si>
  <si>
    <t>Ульяна</t>
  </si>
  <si>
    <t xml:space="preserve">Чеклецова </t>
  </si>
  <si>
    <t>Овчинникова</t>
  </si>
  <si>
    <t>Лукоянова</t>
  </si>
  <si>
    <t>Надежда</t>
  </si>
  <si>
    <t>Дьяконова</t>
  </si>
  <si>
    <t xml:space="preserve">Бурмистрова </t>
  </si>
  <si>
    <t>Александра</t>
  </si>
  <si>
    <t xml:space="preserve">Потапова  </t>
  </si>
  <si>
    <t>Снежана</t>
  </si>
  <si>
    <t>Теплинских</t>
  </si>
  <si>
    <t>Гуляева</t>
  </si>
  <si>
    <t>Смирнова</t>
  </si>
  <si>
    <t>Козлихина</t>
  </si>
  <si>
    <t xml:space="preserve">Туманова </t>
  </si>
  <si>
    <t>Полина</t>
  </si>
  <si>
    <t>велогонка День Победы</t>
  </si>
  <si>
    <t>стадион Маяк</t>
  </si>
  <si>
    <t xml:space="preserve">14 мая 2017 </t>
  </si>
  <si>
    <t>2000 года рождения и старше дистанция</t>
  </si>
  <si>
    <t>город</t>
  </si>
  <si>
    <t>место</t>
  </si>
  <si>
    <t xml:space="preserve">Ловков Константин </t>
  </si>
  <si>
    <t>4.58,87</t>
  </si>
  <si>
    <t>Жиляков Александр </t>
  </si>
  <si>
    <t>5.12,09</t>
  </si>
  <si>
    <t>Кудрявцев Дмитрий</t>
  </si>
  <si>
    <t>5.18,26</t>
  </si>
  <si>
    <t>Ябуров Андрей</t>
  </si>
  <si>
    <t>5.25,48</t>
  </si>
  <si>
    <t>Осминин Дмитрий</t>
  </si>
  <si>
    <t>5.28,00</t>
  </si>
  <si>
    <t xml:space="preserve">Лаптев Александр </t>
  </si>
  <si>
    <t>5.43,45</t>
  </si>
  <si>
    <t>Калайда Алексей </t>
  </si>
  <si>
    <t>5.44,99</t>
  </si>
  <si>
    <t>Гахария Эдуард</t>
  </si>
  <si>
    <t>5.48,06</t>
  </si>
  <si>
    <t xml:space="preserve">Кашкин Андрей </t>
  </si>
  <si>
    <t>5.48,29</t>
  </si>
  <si>
    <t>Трофименко Игорь</t>
  </si>
  <si>
    <t>5.50,07</t>
  </si>
  <si>
    <t>5.52,17</t>
  </si>
  <si>
    <t xml:space="preserve">Сазонов Антон </t>
  </si>
  <si>
    <t>5.52,41</t>
  </si>
  <si>
    <t>Поздняков Андрей</t>
  </si>
  <si>
    <t>5.54,17</t>
  </si>
  <si>
    <t xml:space="preserve">Моисеев Анатолий </t>
  </si>
  <si>
    <t>6.03,81</t>
  </si>
  <si>
    <t>Скачков Андрей</t>
  </si>
  <si>
    <t>6.13,47</t>
  </si>
  <si>
    <t>Михайлов Александр</t>
  </si>
  <si>
    <t>6.13,78</t>
  </si>
  <si>
    <t>Калугин Дмитрий</t>
  </si>
  <si>
    <t>6.14,51</t>
  </si>
  <si>
    <t>Кропотин  Сергей</t>
  </si>
  <si>
    <t>6.24,28</t>
  </si>
  <si>
    <t>Колпаков Александр</t>
  </si>
  <si>
    <t>6.26,55</t>
  </si>
  <si>
    <t>Швидко Григорий</t>
  </si>
  <si>
    <t>6.26,91</t>
  </si>
  <si>
    <t xml:space="preserve">Шардаков Николай </t>
  </si>
  <si>
    <t>6.32,00</t>
  </si>
  <si>
    <t>Корчагин Михаил</t>
  </si>
  <si>
    <t>6.38,29</t>
  </si>
  <si>
    <t>Рудаков Артем</t>
  </si>
  <si>
    <t>6.58,17</t>
  </si>
  <si>
    <t xml:space="preserve">Калугин Максим </t>
  </si>
  <si>
    <t>7.08,00</t>
  </si>
  <si>
    <t>ДЕВУШКИ</t>
  </si>
  <si>
    <t xml:space="preserve"> дистанция</t>
  </si>
  <si>
    <t>группа</t>
  </si>
  <si>
    <t>Полева Евгения</t>
  </si>
  <si>
    <t>3.00,80</t>
  </si>
  <si>
    <t>Миленина Анна</t>
  </si>
  <si>
    <t>3.03,80</t>
  </si>
  <si>
    <t>Фадеева Екатерина</t>
  </si>
  <si>
    <t>3.05,50</t>
  </si>
  <si>
    <t>Бойцова Евгения</t>
  </si>
  <si>
    <t>3.07,10</t>
  </si>
  <si>
    <t xml:space="preserve">Брызгина Анастасия </t>
  </si>
  <si>
    <t>3.12,50</t>
  </si>
  <si>
    <t>Конюхова Елена</t>
  </si>
  <si>
    <t>3.15,50</t>
  </si>
  <si>
    <t>Стахеева Наталия</t>
  </si>
  <si>
    <t>3.16,00</t>
  </si>
  <si>
    <t>Кочеткова Мария</t>
  </si>
  <si>
    <t>3.19,00</t>
  </si>
  <si>
    <t xml:space="preserve">Щербакова Виктория </t>
  </si>
  <si>
    <t>3.19,10</t>
  </si>
  <si>
    <t>Князева Анастасия</t>
  </si>
  <si>
    <t>3.19,30</t>
  </si>
  <si>
    <t>Дик Ирина</t>
  </si>
  <si>
    <t>3.24,80</t>
  </si>
  <si>
    <t xml:space="preserve">Лукоянова Надежда </t>
  </si>
  <si>
    <t>3.27,70</t>
  </si>
  <si>
    <t xml:space="preserve">Разницина Алина </t>
  </si>
  <si>
    <t>3.30,20</t>
  </si>
  <si>
    <t xml:space="preserve">Ежурова Ирина </t>
  </si>
  <si>
    <t>3.30,80</t>
  </si>
  <si>
    <t xml:space="preserve">Бурмистрова Александра  </t>
  </si>
  <si>
    <t>3.30,90</t>
  </si>
  <si>
    <t>Загребина Юлия</t>
  </si>
  <si>
    <t>3.32,56</t>
  </si>
  <si>
    <t>Сунцова Ангелина</t>
  </si>
  <si>
    <t>3.39,60</t>
  </si>
  <si>
    <t>Потапова Снежана</t>
  </si>
  <si>
    <t>3.45,70</t>
  </si>
  <si>
    <t>Гуляева Дарья</t>
  </si>
  <si>
    <t>3.50,10</t>
  </si>
  <si>
    <t>Кашкина Екатерина</t>
  </si>
  <si>
    <t>4.40,50</t>
  </si>
  <si>
    <t>Мясина Зифа</t>
  </si>
  <si>
    <t>4.43,10</t>
  </si>
  <si>
    <t>Степанова Елизавета</t>
  </si>
  <si>
    <t>6.17,50</t>
  </si>
  <si>
    <t>ЮНОШИ</t>
  </si>
  <si>
    <t>2001 год рождения и младше дистанция</t>
  </si>
  <si>
    <t>Марущак Александр</t>
  </si>
  <si>
    <t>2.58,05</t>
  </si>
  <si>
    <t xml:space="preserve">Черепенин Павел </t>
  </si>
  <si>
    <t>3.00,19</t>
  </si>
  <si>
    <t xml:space="preserve">Фреер Александр  </t>
  </si>
  <si>
    <t>3.02,57</t>
  </si>
  <si>
    <t>Стрелец Александр</t>
  </si>
  <si>
    <t>3.02,64</t>
  </si>
  <si>
    <t>Блек Артур</t>
  </si>
  <si>
    <t>3.12,20</t>
  </si>
  <si>
    <t xml:space="preserve">Дайнека Кирилл </t>
  </si>
  <si>
    <t>3.14,80</t>
  </si>
  <si>
    <t>Потапов Александр</t>
  </si>
  <si>
    <t>3.18,60</t>
  </si>
  <si>
    <t>Долгушев Кирилл</t>
  </si>
  <si>
    <t>3.27,10</t>
  </si>
  <si>
    <t xml:space="preserve">Трефилов Кирилл </t>
  </si>
  <si>
    <t>3.30,45</t>
  </si>
  <si>
    <t>Кудрявцев Денис</t>
  </si>
  <si>
    <t>3.40,14</t>
  </si>
  <si>
    <t>Кудрявцев Олег</t>
  </si>
  <si>
    <t>3.46,50</t>
  </si>
  <si>
    <t>Велогонка с раздельным стартом  " День Победы"</t>
  </si>
  <si>
    <t xml:space="preserve"> 6 мая 2018 </t>
  </si>
  <si>
    <t xml:space="preserve">ФИО </t>
  </si>
  <si>
    <t>4.51,64</t>
  </si>
  <si>
    <t>4.56,62</t>
  </si>
  <si>
    <t>4.59,73</t>
  </si>
  <si>
    <t>5.23,32</t>
  </si>
  <si>
    <t>5.24,24</t>
  </si>
  <si>
    <t>5.25,24</t>
  </si>
  <si>
    <t>5.25,92</t>
  </si>
  <si>
    <t>Карпинских Алексей</t>
  </si>
  <si>
    <t>5.26,72</t>
  </si>
  <si>
    <t>5.32,11</t>
  </si>
  <si>
    <t>Ушаков Иван</t>
  </si>
  <si>
    <t>5.38,20</t>
  </si>
  <si>
    <t>5.42,57</t>
  </si>
  <si>
    <t>5.43,06</t>
  </si>
  <si>
    <t>5.45,90</t>
  </si>
  <si>
    <t>Трофименко Антон</t>
  </si>
  <si>
    <t>5.58,66</t>
  </si>
  <si>
    <t>5.59,94</t>
  </si>
  <si>
    <t>Исаков Эркен</t>
  </si>
  <si>
    <t>6.00,67</t>
  </si>
  <si>
    <t>Пегов Дмитрий</t>
  </si>
  <si>
    <t>6.13,19</t>
  </si>
  <si>
    <t>6.17,59</t>
  </si>
  <si>
    <t>6.22,94</t>
  </si>
  <si>
    <t>Фреер Александр</t>
  </si>
  <si>
    <t>6.23,96</t>
  </si>
  <si>
    <t>6.24,27</t>
  </si>
  <si>
    <t>Прощенко Эдуард</t>
  </si>
  <si>
    <t>6.55,41</t>
  </si>
  <si>
    <t>2.40,88</t>
  </si>
  <si>
    <t>Черепенин Павел</t>
  </si>
  <si>
    <t>2.51,96</t>
  </si>
  <si>
    <t>3.01,30</t>
  </si>
  <si>
    <t>Дайнека Кирилл</t>
  </si>
  <si>
    <t>3.01,68</t>
  </si>
  <si>
    <t>3.10,82</t>
  </si>
  <si>
    <t>Колчанов Сергей</t>
  </si>
  <si>
    <t>3.11,94</t>
  </si>
  <si>
    <t>3.24,69</t>
  </si>
  <si>
    <t>Бабин Михаил</t>
  </si>
  <si>
    <t>3.24,97</t>
  </si>
  <si>
    <t>Галяутдинов Вячеслав</t>
  </si>
  <si>
    <t>3.29,09</t>
  </si>
  <si>
    <t>Щербаков Дмитрий</t>
  </si>
  <si>
    <t>3.30,56</t>
  </si>
  <si>
    <t>Фреер Андрей</t>
  </si>
  <si>
    <t>3.40,15</t>
  </si>
  <si>
    <t>Горбунов Кирилл</t>
  </si>
  <si>
    <t>3.43,97</t>
  </si>
  <si>
    <t>Тягунов Михаил</t>
  </si>
  <si>
    <t>4.03,43</t>
  </si>
  <si>
    <t>Стриганов Федор</t>
  </si>
  <si>
    <t>4.11,31</t>
  </si>
  <si>
    <t>Попандопуло Даниил</t>
  </si>
  <si>
    <t>4.15,37</t>
  </si>
  <si>
    <t>Аликин Арсений</t>
  </si>
  <si>
    <t>4.56,15</t>
  </si>
  <si>
    <t>Кислухин Станислав</t>
  </si>
  <si>
    <t>ЖЕНЩИНЫ</t>
  </si>
  <si>
    <t>3.11,25</t>
  </si>
  <si>
    <t>Ежурова Ирина</t>
  </si>
  <si>
    <t>3.17,37</t>
  </si>
  <si>
    <t>Ткаченко Жанна</t>
  </si>
  <si>
    <t>3.24,01</t>
  </si>
  <si>
    <t>Пикулева Светлана</t>
  </si>
  <si>
    <t>3.47,19</t>
  </si>
  <si>
    <t>4.29,00</t>
  </si>
  <si>
    <t>3.00,25</t>
  </si>
  <si>
    <t>3.14,85</t>
  </si>
  <si>
    <t>Олькова Валерия</t>
  </si>
  <si>
    <t>4.59,75</t>
  </si>
  <si>
    <t>Стахеева Елизавета</t>
  </si>
  <si>
    <t>5.22,43</t>
  </si>
  <si>
    <t>Главный Судья</t>
  </si>
  <si>
    <t>Стрежнев Д.В.</t>
  </si>
  <si>
    <t xml:space="preserve">Старший хронометрист </t>
  </si>
  <si>
    <t>Кочеткова Е.Д.</t>
  </si>
  <si>
    <t>Главный Секретарь</t>
  </si>
  <si>
    <t>Юзжалина Г.Р.</t>
  </si>
  <si>
    <t xml:space="preserve"> 12 мая 2019 </t>
  </si>
  <si>
    <t>2001 года рождения и младше дистанция</t>
  </si>
  <si>
    <t>Цумарова Валерия</t>
  </si>
  <si>
    <t>3.06,5</t>
  </si>
  <si>
    <t>Устинова Милана</t>
  </si>
  <si>
    <t>3.16,8</t>
  </si>
  <si>
    <t>Башенева Елена</t>
  </si>
  <si>
    <t>3.21,1</t>
  </si>
  <si>
    <t>Васюкова Елена</t>
  </si>
  <si>
    <t>3.21,9</t>
  </si>
  <si>
    <t>Смирнова Виктория</t>
  </si>
  <si>
    <t>3.23,0</t>
  </si>
  <si>
    <t>Воробьева Анна</t>
  </si>
  <si>
    <t>Кудрявцева Дина</t>
  </si>
  <si>
    <t>3.44,0</t>
  </si>
  <si>
    <t>Глухова Дарья</t>
  </si>
  <si>
    <t>3.46,9</t>
  </si>
  <si>
    <t>Евстигнеева Ксения</t>
  </si>
  <si>
    <t>4.01,7</t>
  </si>
  <si>
    <t>Асельбор Анна</t>
  </si>
  <si>
    <t>4.06,0</t>
  </si>
  <si>
    <t>Лукашевич Дарья</t>
  </si>
  <si>
    <t>4.13,0</t>
  </si>
  <si>
    <t>Энгельс Виталина</t>
  </si>
  <si>
    <t>4.27,2</t>
  </si>
  <si>
    <t>4.45,9</t>
  </si>
  <si>
    <t>2.49,6</t>
  </si>
  <si>
    <t>Стахеева Наталья</t>
  </si>
  <si>
    <t>2.50,2</t>
  </si>
  <si>
    <t>3.08,9</t>
  </si>
  <si>
    <t>Бессмельцева Алена</t>
  </si>
  <si>
    <t>3.15,6</t>
  </si>
  <si>
    <t>3.39,9</t>
  </si>
  <si>
    <t>3.47,5</t>
  </si>
  <si>
    <t>2.42,2</t>
  </si>
  <si>
    <t>Дейнека Кирилл</t>
  </si>
  <si>
    <t>2.48,5</t>
  </si>
  <si>
    <t>Васюков Илья</t>
  </si>
  <si>
    <t>2.48,8</t>
  </si>
  <si>
    <t>2.49,9</t>
  </si>
  <si>
    <t>Вилков Артем</t>
  </si>
  <si>
    <t>2.56,2</t>
  </si>
  <si>
    <t>Давлетгареев Олег</t>
  </si>
  <si>
    <t>2.56,8</t>
  </si>
  <si>
    <t>Шинкарев Павел</t>
  </si>
  <si>
    <t>3.03,3</t>
  </si>
  <si>
    <t>Кожевников Егор</t>
  </si>
  <si>
    <t>3.04,2</t>
  </si>
  <si>
    <t>Беспалов Сергей</t>
  </si>
  <si>
    <t>3.10,5</t>
  </si>
  <si>
    <t>Папушин Кирилл</t>
  </si>
  <si>
    <t>3.10,7</t>
  </si>
  <si>
    <t>3.11,1</t>
  </si>
  <si>
    <t>3.17,1</t>
  </si>
  <si>
    <t>Боровиков Семен</t>
  </si>
  <si>
    <t>3.18,6</t>
  </si>
  <si>
    <t>Ищенко Евгений</t>
  </si>
  <si>
    <t>3.22,0</t>
  </si>
  <si>
    <t>Тренихин Евгений</t>
  </si>
  <si>
    <t>3.22,2</t>
  </si>
  <si>
    <t>Рожков Александр</t>
  </si>
  <si>
    <t>3.26,2</t>
  </si>
  <si>
    <t>Альдергот Кирилл</t>
  </si>
  <si>
    <t>3.31,8</t>
  </si>
  <si>
    <t>Митрофанов Евгений</t>
  </si>
  <si>
    <t>3.32,3</t>
  </si>
  <si>
    <t>Иванов Егор</t>
  </si>
  <si>
    <t>3.40,8</t>
  </si>
  <si>
    <t>Заборских Тимофей</t>
  </si>
  <si>
    <t>3.40,9</t>
  </si>
  <si>
    <t>Волосюк Александр</t>
  </si>
  <si>
    <t>3.44,6</t>
  </si>
  <si>
    <t>3.45,6</t>
  </si>
  <si>
    <t>Филимонов Егор</t>
  </si>
  <si>
    <t>3.45,9</t>
  </si>
  <si>
    <t>Фот Иван</t>
  </si>
  <si>
    <t>Бадакшаров Егор</t>
  </si>
  <si>
    <t>3.48,0</t>
  </si>
  <si>
    <t>Созин Тимофей</t>
  </si>
  <si>
    <t>3.50,6</t>
  </si>
  <si>
    <t>Федосеев Артем</t>
  </si>
  <si>
    <t>3.52,0</t>
  </si>
  <si>
    <t>Кириллов Илья</t>
  </si>
  <si>
    <t>3.52,4</t>
  </si>
  <si>
    <t>Епишин Марк</t>
  </si>
  <si>
    <t>3.53,8</t>
  </si>
  <si>
    <t>Акимов Игорь</t>
  </si>
  <si>
    <t>3.56,3</t>
  </si>
  <si>
    <t>Осколков Александр</t>
  </si>
  <si>
    <t>3.58,8</t>
  </si>
  <si>
    <t>Ягдаров Александр</t>
  </si>
  <si>
    <t>4.04,2</t>
  </si>
  <si>
    <t>4.05,2</t>
  </si>
  <si>
    <t>Шляев Матвей</t>
  </si>
  <si>
    <t>4.08,5</t>
  </si>
  <si>
    <t>Попандопуло Данил</t>
  </si>
  <si>
    <t>4.11,6</t>
  </si>
  <si>
    <t>Мякин Данил</t>
  </si>
  <si>
    <t>4.33,5</t>
  </si>
  <si>
    <t>4.46,5</t>
  </si>
  <si>
    <t>4.48,6</t>
  </si>
  <si>
    <t>4.55,6</t>
  </si>
  <si>
    <t>5.00,7</t>
  </si>
  <si>
    <t>5.08,9</t>
  </si>
  <si>
    <t>5.14,3</t>
  </si>
  <si>
    <t>Быков Руслан</t>
  </si>
  <si>
    <t>5.24,4</t>
  </si>
  <si>
    <t>5.29,2</t>
  </si>
  <si>
    <t>5.34,4</t>
  </si>
  <si>
    <t>Шишкин Константин</t>
  </si>
  <si>
    <t>5.35,4</t>
  </si>
  <si>
    <t>5.37,2</t>
  </si>
  <si>
    <t>5.39,7</t>
  </si>
  <si>
    <t>Коршунов Евгений</t>
  </si>
  <si>
    <t>5.40,7</t>
  </si>
  <si>
    <t>Сазонов Антон</t>
  </si>
  <si>
    <t>5.41,0</t>
  </si>
  <si>
    <t>5.43,6</t>
  </si>
  <si>
    <t>Щербаков Кирилл</t>
  </si>
  <si>
    <t>Сатеев Павел</t>
  </si>
  <si>
    <t>5.50,4</t>
  </si>
  <si>
    <t>Петунин Александр</t>
  </si>
  <si>
    <t>6.05,7</t>
  </si>
  <si>
    <t>Стрежнев Дмитрий</t>
  </si>
  <si>
    <t>Главный секретарь</t>
  </si>
  <si>
    <t>Летний Кубок Северных Городов, 1-й этап, Краснотурьинск</t>
  </si>
  <si>
    <t>ВЕЛОГОНКА с раздельным стартом на треке, посвященной Дню Победы советского народа в Великой Отечественной войне 1941-1945 гг.</t>
  </si>
  <si>
    <t>11 мая 2014 года, стадион Маяк</t>
  </si>
  <si>
    <t>Абсолютный зачет</t>
  </si>
  <si>
    <t>Мужчины Шоссе</t>
  </si>
  <si>
    <t>Дистанция</t>
  </si>
  <si>
    <t xml:space="preserve">г.р. </t>
  </si>
  <si>
    <t xml:space="preserve">Город </t>
  </si>
  <si>
    <t>Результат</t>
  </si>
  <si>
    <t>Место в абсолюте</t>
  </si>
  <si>
    <t>Пфенинг Владимир</t>
  </si>
  <si>
    <t xml:space="preserve">Телицын Михаил </t>
  </si>
  <si>
    <t>Корчагин Павел</t>
  </si>
  <si>
    <t xml:space="preserve">Шубин Алексей </t>
  </si>
  <si>
    <t>Кузнецов Константин</t>
  </si>
  <si>
    <t>Дымов Павел</t>
  </si>
  <si>
    <t>Колясников Алексей</t>
  </si>
  <si>
    <t>Дымов Александр</t>
  </si>
  <si>
    <t>DNF</t>
  </si>
  <si>
    <t>Мужчины Горный</t>
  </si>
  <si>
    <t>2400 м</t>
  </si>
  <si>
    <t>Ремизов Владислав</t>
  </si>
  <si>
    <t>Туманов Сергей</t>
  </si>
  <si>
    <t>Алексеенко Андрей</t>
  </si>
  <si>
    <t>Голубев Евгений</t>
  </si>
  <si>
    <t>Бренинг Евгений</t>
  </si>
  <si>
    <t>Жиляков Александр</t>
  </si>
  <si>
    <t xml:space="preserve">Есаулков Александр </t>
  </si>
  <si>
    <t>Карпов Антон</t>
  </si>
  <si>
    <t>Казаев Игорь</t>
  </si>
  <si>
    <t xml:space="preserve">Тоотс Максим </t>
  </si>
  <si>
    <t>Ступников Дмитрий</t>
  </si>
  <si>
    <t>Маланичев Павел</t>
  </si>
  <si>
    <t>Жаков Андрей</t>
  </si>
  <si>
    <t>Бастриков Роман</t>
  </si>
  <si>
    <t>Кирликов Илья</t>
  </si>
  <si>
    <t>Кокшаров Денис</t>
  </si>
  <si>
    <t>Швырков Антон</t>
  </si>
  <si>
    <t>Чернавский Алексей</t>
  </si>
  <si>
    <t>Кропотин Сергей</t>
  </si>
  <si>
    <t>Новая Ляля</t>
  </si>
  <si>
    <t>Пиманов Дмитрий</t>
  </si>
  <si>
    <t>Чернов Илья</t>
  </si>
  <si>
    <t>Девушки Шоссе</t>
  </si>
  <si>
    <t>Сонина Оксана</t>
  </si>
  <si>
    <t>Лизунова Елизавета</t>
  </si>
  <si>
    <t>Ворошилова Дарья</t>
  </si>
  <si>
    <t>Девушки Горный</t>
  </si>
  <si>
    <t>1800 м</t>
  </si>
  <si>
    <t>Усатова Анна</t>
  </si>
  <si>
    <t>Попова Вероника</t>
  </si>
  <si>
    <t>Ожегова Анна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</si>
  <si>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</si>
  <si>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</si>
  <si>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</si>
  <si>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</si>
  <si>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</si>
  <si>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</si>
  <si>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</si>
  <si>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</si>
  <si>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</si>
  <si>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>Зачет по Кубковым возрастным группам</t>
  </si>
  <si>
    <t xml:space="preserve">Группа I:  14-15 лет  1999 - 2000 г.р. </t>
  </si>
  <si>
    <t>дистанция</t>
  </si>
  <si>
    <t>шоссейный</t>
  </si>
  <si>
    <t xml:space="preserve">горный </t>
  </si>
  <si>
    <t>Год рождения</t>
  </si>
  <si>
    <t>Шоссейный велосипед</t>
  </si>
  <si>
    <t>Место в шоссе</t>
  </si>
  <si>
    <t>Очки в шоссе</t>
  </si>
  <si>
    <t>Горный велосипед</t>
  </si>
  <si>
    <t>Место в горном</t>
  </si>
  <si>
    <t>Очки в горном</t>
  </si>
  <si>
    <t>Лучшее место в общий зачет</t>
  </si>
  <si>
    <t>Очки в общий зачет</t>
  </si>
  <si>
    <t xml:space="preserve">Группа II:  16-17 лет  1997 - 1998 г.р. </t>
  </si>
  <si>
    <t>1</t>
  </si>
  <si>
    <t>2</t>
  </si>
  <si>
    <t>3</t>
  </si>
  <si>
    <t>4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</si>
  <si>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</si>
  <si>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</si>
  <si>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</si>
  <si>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</si>
  <si>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</si>
  <si>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10 мая 2013 года, стадион Маяк</t>
  </si>
  <si>
    <t xml:space="preserve">Группа:  14-17 лет  1996 - 1999 г.р. </t>
  </si>
  <si>
    <t>Гребенкин Егор</t>
  </si>
  <si>
    <t>5.10.11</t>
  </si>
  <si>
    <t>Пасечник Евгений</t>
  </si>
  <si>
    <t>6.10.78</t>
  </si>
  <si>
    <t>5.35.54</t>
  </si>
  <si>
    <t>Кобызев Леонид</t>
  </si>
  <si>
    <t>5.52.16</t>
  </si>
  <si>
    <t>Жильцов Евгений</t>
  </si>
  <si>
    <t>КИК</t>
  </si>
  <si>
    <t>6.20.38</t>
  </si>
  <si>
    <t>Баланкин Владимир</t>
  </si>
  <si>
    <t>6.29.40</t>
  </si>
  <si>
    <t xml:space="preserve">Группа:  18-29 лет  1984 - 1995 г.р. </t>
  </si>
  <si>
    <t>Криницин Никита</t>
  </si>
  <si>
    <t>6.18.94</t>
  </si>
  <si>
    <t>4.28.50</t>
  </si>
  <si>
    <t>4.42.80</t>
  </si>
  <si>
    <t>Закиров Денис</t>
  </si>
  <si>
    <t>4.55.19</t>
  </si>
  <si>
    <t>5.01.28</t>
  </si>
  <si>
    <t>Павлов Владимир</t>
  </si>
  <si>
    <t>5.15.06</t>
  </si>
  <si>
    <t>5.31.32</t>
  </si>
  <si>
    <t>Левчук Виталий</t>
  </si>
  <si>
    <t>5.41.70</t>
  </si>
  <si>
    <t>Ковалев Владимир</t>
  </si>
  <si>
    <t>5.50.48</t>
  </si>
  <si>
    <t>Кочкарев Дмитрий</t>
  </si>
  <si>
    <t>6.48.10</t>
  </si>
  <si>
    <t xml:space="preserve">Группа:  30-39 лет  1974 - 1983 г.р. </t>
  </si>
  <si>
    <t>5.26.94</t>
  </si>
  <si>
    <t>4.36.97</t>
  </si>
  <si>
    <t xml:space="preserve">Краснотурьинск </t>
  </si>
  <si>
    <t>6.13.32</t>
  </si>
  <si>
    <t>4.46.12</t>
  </si>
  <si>
    <t>4.51.90</t>
  </si>
  <si>
    <t>Никитин Дмитрий</t>
  </si>
  <si>
    <t>4.54.80</t>
  </si>
  <si>
    <t>4.55.73</t>
  </si>
  <si>
    <t>4.56.64</t>
  </si>
  <si>
    <t xml:space="preserve">Группа: 40-49 лет 1964 - 1973 г.р. </t>
  </si>
  <si>
    <t>Миннеханов Сергей</t>
  </si>
  <si>
    <t>5.40.59</t>
  </si>
  <si>
    <t>4.54.2</t>
  </si>
  <si>
    <t>Ступников Алексей</t>
  </si>
  <si>
    <t>4.56.26</t>
  </si>
  <si>
    <t>Чураков Николай</t>
  </si>
  <si>
    <t>4.56.73</t>
  </si>
  <si>
    <t xml:space="preserve">Группа: 50-59 лет 1954 - 1963 г.р. </t>
  </si>
  <si>
    <t>5.52.01</t>
  </si>
  <si>
    <t>4.33.31</t>
  </si>
  <si>
    <t>5.34.00</t>
  </si>
  <si>
    <t>4.47.54</t>
  </si>
  <si>
    <t>5.47.34</t>
  </si>
  <si>
    <t>4.53.37</t>
  </si>
  <si>
    <t xml:space="preserve">Группа: 60 лет и старше до 1953 г.р. </t>
  </si>
  <si>
    <t>Телицин Михаил</t>
  </si>
  <si>
    <t> Карпинск</t>
  </si>
  <si>
    <t>5.48.55</t>
  </si>
  <si>
    <t>СДЮСШОР</t>
  </si>
  <si>
    <t>5.13.56</t>
  </si>
  <si>
    <t> Серов</t>
  </si>
  <si>
    <t>3.31.27</t>
  </si>
  <si>
    <t>Набатова Дарья</t>
  </si>
  <si>
    <t>5.34.22</t>
  </si>
  <si>
    <t>3.59.70</t>
  </si>
  <si>
    <t>Тюрькина Анастасия</t>
  </si>
  <si>
    <t>3.42.69</t>
  </si>
  <si>
    <t>Рукгабер Анастасия</t>
  </si>
  <si>
    <t>3.53.8</t>
  </si>
  <si>
    <t>3.53.3</t>
  </si>
  <si>
    <t xml:space="preserve">Манвейлер Константин </t>
  </si>
  <si>
    <t>Путилов Алексей</t>
  </si>
  <si>
    <t>Шилков Андрей</t>
  </si>
  <si>
    <t>6:03:91</t>
  </si>
  <si>
    <t xml:space="preserve">Подковыров Евгений </t>
  </si>
  <si>
    <t>Александров Павел</t>
  </si>
  <si>
    <t xml:space="preserve">Рукавицын Ильяз  </t>
  </si>
  <si>
    <t>девушки</t>
  </si>
  <si>
    <t>2005 года рождения и младше дистанция</t>
  </si>
  <si>
    <t xml:space="preserve">Башенева Елена </t>
  </si>
  <si>
    <t>Глухова  Дарья</t>
  </si>
  <si>
    <t xml:space="preserve">Асельбор Анна </t>
  </si>
  <si>
    <t>3:29:70</t>
  </si>
  <si>
    <t>Бондаренко Анастасия</t>
  </si>
  <si>
    <t>Макарова Ксения</t>
  </si>
  <si>
    <t>Иванникова Вероника</t>
  </si>
  <si>
    <t>Поздеева Дарья</t>
  </si>
  <si>
    <t>Григорьева Валерия</t>
  </si>
  <si>
    <t>4:12:80</t>
  </si>
  <si>
    <t>Бауэр Полина</t>
  </si>
  <si>
    <t xml:space="preserve">Абдрахманова Алсу </t>
  </si>
  <si>
    <t>Самойлова Станислава</t>
  </si>
  <si>
    <t>Ягдарова Арина</t>
  </si>
  <si>
    <t>Москвина Диана</t>
  </si>
  <si>
    <t>юноши</t>
  </si>
  <si>
    <t>2:27:94</t>
  </si>
  <si>
    <t>2:54:91</t>
  </si>
  <si>
    <t>Бондаренко Тимофей</t>
  </si>
  <si>
    <t>3:00:80</t>
  </si>
  <si>
    <t>3:01:01</t>
  </si>
  <si>
    <t>Кадацкий Эдуард</t>
  </si>
  <si>
    <t>3:02:80</t>
  </si>
  <si>
    <t xml:space="preserve">Ищенко Евгений </t>
  </si>
  <si>
    <t>3:09:41</t>
  </si>
  <si>
    <t>3:10:56</t>
  </si>
  <si>
    <t>Боровиков Семён</t>
  </si>
  <si>
    <t>3:16:09</t>
  </si>
  <si>
    <t xml:space="preserve">Акимов Игорь </t>
  </si>
  <si>
    <t>3:18:22</t>
  </si>
  <si>
    <t>Бадакшанов Егор</t>
  </si>
  <si>
    <t>3:22:20</t>
  </si>
  <si>
    <t>Федосеев Арсений</t>
  </si>
  <si>
    <t>3:30:80</t>
  </si>
  <si>
    <t>Соркин Егор</t>
  </si>
  <si>
    <t>3:31:50</t>
  </si>
  <si>
    <t>Ротц Михайл</t>
  </si>
  <si>
    <t>3:32:68</t>
  </si>
  <si>
    <t>Аскаров Дамир</t>
  </si>
  <si>
    <t>3:40:94</t>
  </si>
  <si>
    <t xml:space="preserve">Созин Тимофей </t>
  </si>
  <si>
    <t>3:43:31</t>
  </si>
  <si>
    <t>Шинкарев Арсений</t>
  </si>
  <si>
    <t>3:49:75</t>
  </si>
  <si>
    <t>3:52:60</t>
  </si>
  <si>
    <t>3:56:90</t>
  </si>
  <si>
    <t>Боровиков Тимофей</t>
  </si>
  <si>
    <t>3:59:30</t>
  </si>
  <si>
    <t xml:space="preserve">Федосеев Артем </t>
  </si>
  <si>
    <t>4:03:50</t>
  </si>
  <si>
    <t xml:space="preserve">Осипов Всеволод </t>
  </si>
  <si>
    <t>4:04:20</t>
  </si>
  <si>
    <t>4:24:10</t>
  </si>
  <si>
    <t>Лепков Всеволод</t>
  </si>
  <si>
    <t>2:28:20</t>
  </si>
  <si>
    <t>релегация*</t>
  </si>
  <si>
    <t>2004 года рождения и старше дистанция</t>
  </si>
  <si>
    <t>4:39:06</t>
  </si>
  <si>
    <t>4:49:50</t>
  </si>
  <si>
    <t>4:51:90</t>
  </si>
  <si>
    <t>5:00:56</t>
  </si>
  <si>
    <t>Руковицын Ильяз</t>
  </si>
  <si>
    <t>5:03:40</t>
  </si>
  <si>
    <t>5:03:65</t>
  </si>
  <si>
    <t>5:11:28</t>
  </si>
  <si>
    <t>5:16:43</t>
  </si>
  <si>
    <t>5:20:03</t>
  </si>
  <si>
    <t>5:34:12</t>
  </si>
  <si>
    <t xml:space="preserve">Васюков Илья </t>
  </si>
  <si>
    <t>5:34:72</t>
  </si>
  <si>
    <t>5:36:90</t>
  </si>
  <si>
    <t>5:44:03</t>
  </si>
  <si>
    <t>Вилков Артём</t>
  </si>
  <si>
    <t>5:46:40</t>
  </si>
  <si>
    <t>5:50:90</t>
  </si>
  <si>
    <t>5:56:71</t>
  </si>
  <si>
    <t>6:15:10</t>
  </si>
  <si>
    <t>женщины</t>
  </si>
  <si>
    <t xml:space="preserve">Конюхова Елена </t>
  </si>
  <si>
    <t>Васюкова Наталия</t>
  </si>
  <si>
    <t>4:16:80</t>
  </si>
  <si>
    <t>4000м</t>
  </si>
  <si>
    <t>* - нарушение правил раздельного старта: не выдержал 15 секунд после старта первой пары, по время движения всю дистанцию сидел за лидером - перемещается на последнее место в группе</t>
  </si>
  <si>
    <t>2006 года рождения и младше дистанция</t>
  </si>
  <si>
    <t>3:33:00</t>
  </si>
  <si>
    <t xml:space="preserve">Латипова Карина </t>
  </si>
  <si>
    <t>Шаяхметова Александра</t>
  </si>
  <si>
    <t>3:37:02</t>
  </si>
  <si>
    <t>Ташкина Анастасия</t>
  </si>
  <si>
    <t>Джафарова Полина</t>
  </si>
  <si>
    <t>Маликова Диана</t>
  </si>
  <si>
    <t>3:53:01</t>
  </si>
  <si>
    <t>Трошина Валерия</t>
  </si>
  <si>
    <t>Бессонова Ксения</t>
  </si>
  <si>
    <t>Бойцова Дарья</t>
  </si>
  <si>
    <t>Попкова Соня</t>
  </si>
  <si>
    <t>Смирнова Ирина</t>
  </si>
  <si>
    <t>Щенкина Мария</t>
  </si>
  <si>
    <t>Пазникова Рита</t>
  </si>
  <si>
    <t>Никулина София</t>
  </si>
  <si>
    <t>сход с дист.</t>
  </si>
  <si>
    <t>Бисеров Горислав</t>
  </si>
  <si>
    <t>2:44:10</t>
  </si>
  <si>
    <t>2:46:90</t>
  </si>
  <si>
    <t>3:00:20</t>
  </si>
  <si>
    <t>3:06:50</t>
  </si>
  <si>
    <t>Бисеров Яромир</t>
  </si>
  <si>
    <t>3:07:20</t>
  </si>
  <si>
    <t>3:11:90</t>
  </si>
  <si>
    <t>Бидонько Борис</t>
  </si>
  <si>
    <t>2007 </t>
  </si>
  <si>
    <t>3:21:90</t>
  </si>
  <si>
    <t>Ткаченко Степан</t>
  </si>
  <si>
    <t>3:26:20</t>
  </si>
  <si>
    <t>Мякин Даниил</t>
  </si>
  <si>
    <t>3:30:40</t>
  </si>
  <si>
    <t>3:32:02</t>
  </si>
  <si>
    <t>3:32:80</t>
  </si>
  <si>
    <t>Суворов Максим</t>
  </si>
  <si>
    <t>3:33:20</t>
  </si>
  <si>
    <t>3:33:40</t>
  </si>
  <si>
    <t>3:34:00</t>
  </si>
  <si>
    <t>3:35:10</t>
  </si>
  <si>
    <t>Миленин Матвей</t>
  </si>
  <si>
    <t>3:44:30</t>
  </si>
  <si>
    <t>Ротц Арсений</t>
  </si>
  <si>
    <t>3:46:10</t>
  </si>
  <si>
    <t>Гладков Дмитрий</t>
  </si>
  <si>
    <t>3:52:10</t>
  </si>
  <si>
    <t>3:55:20</t>
  </si>
  <si>
    <t>Журавлев Андрей</t>
  </si>
  <si>
    <t>4:00:70</t>
  </si>
  <si>
    <t>Мальцев Тимофей </t>
  </si>
  <si>
    <t>4:10:80</t>
  </si>
  <si>
    <t>Федосеев Артём</t>
  </si>
  <si>
    <t>4:12:06</t>
  </si>
  <si>
    <t>Бисеров Владислав</t>
  </si>
  <si>
    <t>4:19:60</t>
  </si>
  <si>
    <t>Шинкарёв Арсений</t>
  </si>
  <si>
    <t>4:22:90</t>
  </si>
  <si>
    <t>Жданов Егор</t>
  </si>
  <si>
    <t>4:43:01</t>
  </si>
  <si>
    <t>Нуруллин Матвей</t>
  </si>
  <si>
    <t>4:50:00</t>
  </si>
  <si>
    <t>Яуфман Матвей</t>
  </si>
  <si>
    <t>4:54:03</t>
  </si>
  <si>
    <t>Альдергот Александр</t>
  </si>
  <si>
    <t>5:12:80</t>
  </si>
  <si>
    <t>Миленин Тимофей</t>
  </si>
  <si>
    <t>5:23:90</t>
  </si>
  <si>
    <t>н/с</t>
  </si>
  <si>
    <t xml:space="preserve">Сатеев Степан </t>
  </si>
  <si>
    <t>2005 года рождения и старше дистанция</t>
  </si>
  <si>
    <t>Мальцева Анна</t>
  </si>
  <si>
    <t>4:35:40</t>
  </si>
  <si>
    <t>4:50:70</t>
  </si>
  <si>
    <t>4:54:40</t>
  </si>
  <si>
    <t>4:55:20</t>
  </si>
  <si>
    <t>5:13:50</t>
  </si>
  <si>
    <t>5:25:20</t>
  </si>
  <si>
    <t>Шнейдер Александр </t>
  </si>
  <si>
    <t>5:27:30</t>
  </si>
  <si>
    <t>5:32:07</t>
  </si>
  <si>
    <t>5:32:90</t>
  </si>
  <si>
    <t>5:35:10</t>
  </si>
  <si>
    <t>5:50:05</t>
  </si>
  <si>
    <t xml:space="preserve">Трофименко Игорь </t>
  </si>
  <si>
    <t>5:53:60</t>
  </si>
  <si>
    <t xml:space="preserve">Прощенко Эдуард  </t>
  </si>
  <si>
    <t>6:21:60</t>
  </si>
  <si>
    <t>6:26:30</t>
  </si>
  <si>
    <t>Мальцев Иван</t>
  </si>
  <si>
    <t>Решетняк Артем</t>
  </si>
  <si>
    <t>Шнейдер Александр</t>
  </si>
  <si>
    <t xml:space="preserve">Гл.Судья </t>
  </si>
  <si>
    <t>Попова А.Е.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</si>
</sst>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4"/>
      <color indexed="18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sz val="9.5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8"/>
      <name val="Times New Roman"/>
      <family val="1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4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22222"/>
      <name val="Arial"/>
      <family val="2"/>
    </font>
    <font>
      <b/>
      <sz val="12"/>
      <color theme="1"/>
      <name val="Calibri"/>
      <family val="2"/>
    </font>
    <font>
      <sz val="9.5"/>
      <color rgb="FF222222"/>
      <name val="Arial"/>
      <family val="2"/>
    </font>
    <font>
      <sz val="10"/>
      <color rgb="FF222222"/>
      <name val="Arial"/>
      <family val="2"/>
    </font>
    <font>
      <b/>
      <sz val="12"/>
      <color theme="1"/>
      <name val="Times New Roman"/>
      <family val="1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b/>
      <sz val="14"/>
      <color theme="4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47" fontId="68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0" fontId="67" fillId="0" borderId="10" xfId="0" applyFont="1" applyBorder="1" applyAlignment="1">
      <alignment horizontal="left"/>
    </xf>
    <xf numFmtId="47" fontId="67" fillId="0" borderId="10" xfId="0" applyNumberFormat="1" applyFont="1" applyBorder="1" applyAlignment="1">
      <alignment horizontal="center"/>
    </xf>
    <xf numFmtId="0" fontId="67" fillId="33" borderId="10" xfId="0" applyFont="1" applyFill="1" applyBorder="1" applyAlignment="1">
      <alignment horizontal="left"/>
    </xf>
    <xf numFmtId="17" fontId="0" fillId="0" borderId="0" xfId="0" applyNumberFormat="1" applyAlignment="1">
      <alignment/>
    </xf>
    <xf numFmtId="0" fontId="69" fillId="1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47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6" fillId="0" borderId="0" xfId="0" applyFont="1" applyAlignment="1">
      <alignment vertical="center"/>
    </xf>
    <xf numFmtId="0" fontId="75" fillId="13" borderId="0" xfId="0" applyFont="1" applyFill="1" applyAlignment="1">
      <alignment/>
    </xf>
    <xf numFmtId="0" fontId="76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5" fillId="7" borderId="10" xfId="0" applyFont="1" applyFill="1" applyBorder="1" applyAlignment="1">
      <alignment horizontal="center"/>
    </xf>
    <xf numFmtId="0" fontId="55" fillId="7" borderId="10" xfId="0" applyFont="1" applyFill="1" applyBorder="1" applyAlignment="1">
      <alignment/>
    </xf>
    <xf numFmtId="0" fontId="55" fillId="7" borderId="10" xfId="0" applyFont="1" applyFill="1" applyBorder="1" applyAlignment="1">
      <alignment horizontal="left"/>
    </xf>
    <xf numFmtId="0" fontId="55" fillId="6" borderId="10" xfId="0" applyFont="1" applyFill="1" applyBorder="1" applyAlignment="1">
      <alignment horizontal="center"/>
    </xf>
    <xf numFmtId="0" fontId="55" fillId="6" borderId="10" xfId="0" applyFont="1" applyFill="1" applyBorder="1" applyAlignment="1">
      <alignment/>
    </xf>
    <xf numFmtId="0" fontId="55" fillId="6" borderId="10" xfId="0" applyFont="1" applyFill="1" applyBorder="1" applyAlignment="1">
      <alignment horizontal="left"/>
    </xf>
    <xf numFmtId="0" fontId="77" fillId="0" borderId="0" xfId="0" applyFont="1" applyAlignment="1">
      <alignment/>
    </xf>
    <xf numFmtId="0" fontId="55" fillId="13" borderId="10" xfId="0" applyFont="1" applyFill="1" applyBorder="1" applyAlignment="1">
      <alignment horizontal="center"/>
    </xf>
    <xf numFmtId="0" fontId="55" fillId="13" borderId="10" xfId="0" applyFont="1" applyFill="1" applyBorder="1" applyAlignment="1">
      <alignment/>
    </xf>
    <xf numFmtId="0" fontId="55" fillId="1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164" fontId="5" fillId="37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6" fillId="34" borderId="0" xfId="0" applyFont="1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2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horizontal="left" vertical="center" wrapText="1"/>
    </xf>
    <xf numFmtId="0" fontId="73" fillId="40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55" fillId="6" borderId="10" xfId="0" applyFont="1" applyFill="1" applyBorder="1" applyAlignment="1">
      <alignment/>
    </xf>
    <xf numFmtId="49" fontId="55" fillId="6" borderId="10" xfId="0" applyNumberFormat="1" applyFont="1" applyFill="1" applyBorder="1" applyAlignment="1">
      <alignment horizontal="center"/>
    </xf>
    <xf numFmtId="21" fontId="55" fillId="6" borderId="10" xfId="0" applyNumberFormat="1" applyFont="1" applyFill="1" applyBorder="1" applyAlignment="1">
      <alignment horizontal="center"/>
    </xf>
    <xf numFmtId="2" fontId="55" fillId="6" borderId="10" xfId="0" applyNumberFormat="1" applyFont="1" applyFill="1" applyBorder="1" applyAlignment="1">
      <alignment horizontal="center"/>
    </xf>
    <xf numFmtId="21" fontId="55" fillId="13" borderId="10" xfId="0" applyNumberFormat="1" applyFont="1" applyFill="1" applyBorder="1" applyAlignment="1">
      <alignment horizontal="center"/>
    </xf>
    <xf numFmtId="0" fontId="55" fillId="6" borderId="13" xfId="0" applyFont="1" applyFill="1" applyBorder="1" applyAlignment="1">
      <alignment horizontal="center"/>
    </xf>
    <xf numFmtId="0" fontId="55" fillId="6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vertical="center" wrapText="1"/>
    </xf>
    <xf numFmtId="0" fontId="78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left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/>
    </xf>
    <xf numFmtId="0" fontId="0" fillId="40" borderId="10" xfId="0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vertical="center" wrapText="1"/>
    </xf>
    <xf numFmtId="0" fontId="78" fillId="6" borderId="10" xfId="0" applyFont="1" applyFill="1" applyBorder="1" applyAlignment="1">
      <alignment horizontal="center" vertical="center" wrapText="1"/>
    </xf>
    <xf numFmtId="0" fontId="73" fillId="4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0" fontId="73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5" fillId="3" borderId="10" xfId="0" applyFont="1" applyFill="1" applyBorder="1" applyAlignment="1">
      <alignment horizontal="center"/>
    </xf>
    <xf numFmtId="0" fontId="55" fillId="3" borderId="10" xfId="0" applyFont="1" applyFill="1" applyBorder="1" applyAlignment="1">
      <alignment/>
    </xf>
    <xf numFmtId="0" fontId="0" fillId="40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55" fillId="0" borderId="17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41" borderId="0" xfId="0" applyFont="1" applyFill="1" applyAlignment="1">
      <alignment horizontal="left" vertical="center" wrapText="1"/>
    </xf>
    <xf numFmtId="0" fontId="7" fillId="42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1" fillId="1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64" fillId="0" borderId="0" xfId="0" applyFont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justify" wrapText="1"/>
    </xf>
    <xf numFmtId="21" fontId="0" fillId="0" borderId="12" xfId="0" applyNumberFormat="1" applyBorder="1" applyAlignment="1">
      <alignment horizontal="center"/>
    </xf>
    <xf numFmtId="21" fontId="55" fillId="3" borderId="18" xfId="0" applyNumberFormat="1" applyFont="1" applyFill="1" applyBorder="1" applyAlignment="1">
      <alignment horizontal="center"/>
    </xf>
    <xf numFmtId="21" fontId="55" fillId="3" borderId="12" xfId="0" applyNumberFormat="1" applyFont="1" applyFill="1" applyBorder="1" applyAlignment="1">
      <alignment horizontal="center"/>
    </xf>
    <xf numFmtId="0" fontId="55" fillId="3" borderId="12" xfId="0" applyFont="1" applyFill="1" applyBorder="1" applyAlignment="1">
      <alignment horizontal="center"/>
    </xf>
    <xf numFmtId="0" fontId="55" fillId="3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2"/>
  <sheetViews>
    <sheetView zoomScalePageLayoutView="0" workbookViewId="0" topLeftCell="A34">
      <selection activeCell="F14" sqref="F14"/>
    </sheetView>
  </sheetViews>
  <sheetFormatPr defaultColWidth="9.140625" defaultRowHeight="15"/>
  <cols>
    <col min="1" max="1" width="9.140625" style="83" customWidth="1"/>
    <col min="2" max="2" width="11.140625" style="83" customWidth="1"/>
    <col min="3" max="3" width="21.28125" style="82" customWidth="1"/>
    <col min="4" max="4" width="12.00390625" style="82" customWidth="1"/>
    <col min="5" max="5" width="21.421875" style="82" customWidth="1"/>
    <col min="6" max="6" width="13.00390625" style="83" customWidth="1"/>
    <col min="7" max="7" width="9.8515625" style="83" customWidth="1"/>
    <col min="8" max="8" width="7.421875" style="82" customWidth="1"/>
    <col min="9" max="10" width="12.140625" style="83" customWidth="1"/>
    <col min="11" max="11" width="10.7109375" style="82" customWidth="1"/>
    <col min="12" max="12" width="16.8515625" style="83" customWidth="1"/>
    <col min="13" max="13" width="14.57421875" style="83" customWidth="1"/>
    <col min="14" max="16384" width="9.140625" style="83" customWidth="1"/>
  </cols>
  <sheetData>
    <row r="2" spans="2:11" s="81" customFormat="1" ht="15">
      <c r="B2" s="203" t="s">
        <v>614</v>
      </c>
      <c r="C2" s="204"/>
      <c r="D2" s="204"/>
      <c r="E2" s="204"/>
      <c r="F2" s="204"/>
      <c r="G2" s="204"/>
      <c r="H2" s="204"/>
      <c r="I2" s="204"/>
      <c r="J2" s="79"/>
      <c r="K2" s="80"/>
    </row>
    <row r="3" spans="2:10" ht="36" customHeight="1">
      <c r="B3" s="203" t="s">
        <v>615</v>
      </c>
      <c r="C3" s="204"/>
      <c r="D3" s="204"/>
      <c r="E3" s="204"/>
      <c r="F3" s="204"/>
      <c r="G3" s="204"/>
      <c r="H3" s="204"/>
      <c r="I3" s="204"/>
      <c r="J3" s="79"/>
    </row>
    <row r="4" spans="3:14" ht="15">
      <c r="C4" s="205" t="s">
        <v>699</v>
      </c>
      <c r="D4" s="205"/>
      <c r="E4" s="205"/>
      <c r="F4" s="205"/>
      <c r="G4" s="205"/>
      <c r="H4" s="205"/>
      <c r="L4" s="85"/>
      <c r="M4" s="85"/>
      <c r="N4" s="85"/>
    </row>
    <row r="5" spans="2:14" ht="18.75">
      <c r="B5" s="100" t="s">
        <v>144</v>
      </c>
      <c r="C5" s="84"/>
      <c r="D5" s="84"/>
      <c r="E5" s="84"/>
      <c r="F5" s="84"/>
      <c r="G5" s="84"/>
      <c r="H5" s="84"/>
      <c r="L5" s="85"/>
      <c r="M5" s="85"/>
      <c r="N5" s="85"/>
    </row>
    <row r="6" spans="3:14" ht="15">
      <c r="C6" s="79"/>
      <c r="D6" s="79"/>
      <c r="E6" s="79"/>
      <c r="F6" s="79"/>
      <c r="G6" s="79"/>
      <c r="H6" s="79"/>
      <c r="L6" s="85"/>
      <c r="M6" s="85"/>
      <c r="N6" s="85"/>
    </row>
    <row r="7" spans="2:14" ht="15">
      <c r="B7" s="206" t="s">
        <v>700</v>
      </c>
      <c r="C7" s="207"/>
      <c r="D7" s="207"/>
      <c r="E7" s="91" t="s">
        <v>677</v>
      </c>
      <c r="F7" s="104" t="s">
        <v>678</v>
      </c>
      <c r="G7" s="92"/>
      <c r="H7" s="92" t="s">
        <v>42</v>
      </c>
      <c r="I7" s="105" t="s">
        <v>679</v>
      </c>
      <c r="J7" s="106"/>
      <c r="K7" s="107" t="s">
        <v>634</v>
      </c>
      <c r="L7" s="85"/>
      <c r="M7" s="85"/>
      <c r="N7" s="85"/>
    </row>
    <row r="8" spans="2:14" ht="15">
      <c r="B8" s="81"/>
      <c r="C8" s="83"/>
      <c r="D8" s="83"/>
      <c r="L8" s="85"/>
      <c r="M8" s="85"/>
      <c r="N8" s="85"/>
    </row>
    <row r="9" spans="2:14" ht="30">
      <c r="B9" s="108" t="s">
        <v>4</v>
      </c>
      <c r="C9" s="108" t="s">
        <v>59</v>
      </c>
      <c r="D9" s="108" t="s">
        <v>680</v>
      </c>
      <c r="E9" s="108" t="s">
        <v>7</v>
      </c>
      <c r="F9" s="93" t="s">
        <v>681</v>
      </c>
      <c r="G9" s="93" t="s">
        <v>682</v>
      </c>
      <c r="H9" s="93" t="s">
        <v>683</v>
      </c>
      <c r="I9" s="94" t="s">
        <v>684</v>
      </c>
      <c r="J9" s="94" t="s">
        <v>685</v>
      </c>
      <c r="K9" s="94" t="s">
        <v>686</v>
      </c>
      <c r="L9" s="109" t="s">
        <v>687</v>
      </c>
      <c r="M9" s="109" t="s">
        <v>688</v>
      </c>
      <c r="N9" s="110"/>
    </row>
    <row r="10" spans="2:14" ht="15">
      <c r="B10" s="126">
        <v>1</v>
      </c>
      <c r="C10" s="111" t="s">
        <v>701</v>
      </c>
      <c r="D10" s="126">
        <v>1996</v>
      </c>
      <c r="E10" s="126" t="s">
        <v>22</v>
      </c>
      <c r="F10" s="112"/>
      <c r="G10" s="112"/>
      <c r="H10" s="113"/>
      <c r="I10" s="112" t="s">
        <v>702</v>
      </c>
      <c r="J10" s="113">
        <v>1</v>
      </c>
      <c r="K10" s="113">
        <v>100</v>
      </c>
      <c r="L10" s="113">
        <v>1</v>
      </c>
      <c r="M10" s="113">
        <v>100</v>
      </c>
      <c r="N10" s="110"/>
    </row>
    <row r="11" spans="2:14" ht="15">
      <c r="B11" s="126">
        <v>2</v>
      </c>
      <c r="C11" s="111" t="s">
        <v>703</v>
      </c>
      <c r="D11" s="126">
        <v>1998</v>
      </c>
      <c r="E11" s="126" t="s">
        <v>0</v>
      </c>
      <c r="F11" s="112" t="s">
        <v>704</v>
      </c>
      <c r="G11" s="112" t="s">
        <v>690</v>
      </c>
      <c r="H11" s="113">
        <v>100</v>
      </c>
      <c r="I11" s="112"/>
      <c r="J11" s="113"/>
      <c r="K11" s="113"/>
      <c r="L11" s="112" t="s">
        <v>690</v>
      </c>
      <c r="M11" s="113">
        <v>100</v>
      </c>
      <c r="N11" s="110"/>
    </row>
    <row r="12" spans="2:14" ht="15">
      <c r="B12" s="126">
        <v>3</v>
      </c>
      <c r="C12" s="111" t="s">
        <v>646</v>
      </c>
      <c r="D12" s="126">
        <v>1996</v>
      </c>
      <c r="E12" s="126" t="s">
        <v>0</v>
      </c>
      <c r="F12" s="112"/>
      <c r="G12" s="112"/>
      <c r="H12" s="113"/>
      <c r="I12" s="112" t="s">
        <v>705</v>
      </c>
      <c r="J12" s="113">
        <v>2</v>
      </c>
      <c r="K12" s="113">
        <v>80</v>
      </c>
      <c r="L12" s="113">
        <v>2</v>
      </c>
      <c r="M12" s="113">
        <v>80</v>
      </c>
      <c r="N12" s="110"/>
    </row>
    <row r="13" spans="2:14" ht="15">
      <c r="B13" s="126">
        <v>4</v>
      </c>
      <c r="C13" s="111" t="s">
        <v>706</v>
      </c>
      <c r="D13" s="126">
        <v>1996</v>
      </c>
      <c r="E13" s="126" t="s">
        <v>0</v>
      </c>
      <c r="F13" s="112"/>
      <c r="G13" s="112"/>
      <c r="H13" s="113"/>
      <c r="I13" s="112" t="s">
        <v>707</v>
      </c>
      <c r="J13" s="113">
        <v>3</v>
      </c>
      <c r="K13" s="113">
        <v>60</v>
      </c>
      <c r="L13" s="113">
        <v>3</v>
      </c>
      <c r="M13" s="113">
        <v>60</v>
      </c>
      <c r="N13" s="110"/>
    </row>
    <row r="14" spans="2:14" ht="15">
      <c r="B14" s="126">
        <v>5</v>
      </c>
      <c r="C14" s="111" t="s">
        <v>708</v>
      </c>
      <c r="D14" s="126">
        <v>1996</v>
      </c>
      <c r="E14" s="126" t="s">
        <v>709</v>
      </c>
      <c r="F14" s="112"/>
      <c r="G14" s="112"/>
      <c r="H14" s="113"/>
      <c r="I14" s="112" t="s">
        <v>710</v>
      </c>
      <c r="J14" s="113">
        <v>4</v>
      </c>
      <c r="K14" s="113">
        <v>56</v>
      </c>
      <c r="L14" s="113">
        <v>4</v>
      </c>
      <c r="M14" s="113">
        <v>56</v>
      </c>
      <c r="N14" s="110"/>
    </row>
    <row r="15" spans="2:14" ht="15">
      <c r="B15" s="126">
        <v>6</v>
      </c>
      <c r="C15" s="111" t="s">
        <v>711</v>
      </c>
      <c r="D15" s="126">
        <v>1996</v>
      </c>
      <c r="E15" s="126" t="s">
        <v>709</v>
      </c>
      <c r="F15" s="112"/>
      <c r="G15" s="112"/>
      <c r="H15" s="113"/>
      <c r="I15" s="112" t="s">
        <v>712</v>
      </c>
      <c r="J15" s="113">
        <v>5</v>
      </c>
      <c r="K15" s="133">
        <v>52</v>
      </c>
      <c r="L15" s="113">
        <v>5</v>
      </c>
      <c r="M15" s="133">
        <v>52</v>
      </c>
      <c r="N15" s="110"/>
    </row>
    <row r="16" spans="3:4" ht="15">
      <c r="C16" s="83"/>
      <c r="D16" s="83"/>
    </row>
    <row r="17" spans="2:12" ht="15">
      <c r="B17" s="206" t="s">
        <v>713</v>
      </c>
      <c r="C17" s="207"/>
      <c r="D17" s="207"/>
      <c r="E17" s="91" t="s">
        <v>677</v>
      </c>
      <c r="F17" s="104" t="s">
        <v>678</v>
      </c>
      <c r="G17" s="92"/>
      <c r="H17" s="92" t="s">
        <v>42</v>
      </c>
      <c r="I17" s="105" t="s">
        <v>679</v>
      </c>
      <c r="J17" s="106"/>
      <c r="K17" s="107" t="s">
        <v>634</v>
      </c>
      <c r="L17" s="85"/>
    </row>
    <row r="18" spans="2:12" ht="15">
      <c r="B18" s="81"/>
      <c r="C18" s="83"/>
      <c r="D18" s="83"/>
      <c r="L18" s="85"/>
    </row>
    <row r="19" spans="2:14" ht="30">
      <c r="B19" s="108" t="s">
        <v>4</v>
      </c>
      <c r="C19" s="108" t="s">
        <v>59</v>
      </c>
      <c r="D19" s="108" t="s">
        <v>680</v>
      </c>
      <c r="E19" s="108" t="s">
        <v>7</v>
      </c>
      <c r="F19" s="93" t="s">
        <v>681</v>
      </c>
      <c r="G19" s="93" t="s">
        <v>682</v>
      </c>
      <c r="H19" s="93" t="s">
        <v>683</v>
      </c>
      <c r="I19" s="94" t="s">
        <v>684</v>
      </c>
      <c r="J19" s="94" t="s">
        <v>685</v>
      </c>
      <c r="K19" s="94" t="s">
        <v>686</v>
      </c>
      <c r="L19" s="109" t="s">
        <v>687</v>
      </c>
      <c r="M19" s="109" t="s">
        <v>688</v>
      </c>
      <c r="N19" s="110"/>
    </row>
    <row r="20" spans="2:13" ht="15">
      <c r="B20" s="126">
        <v>1</v>
      </c>
      <c r="C20" s="111" t="s">
        <v>714</v>
      </c>
      <c r="D20" s="126">
        <v>1988</v>
      </c>
      <c r="E20" s="126" t="s">
        <v>21</v>
      </c>
      <c r="F20" s="126" t="s">
        <v>715</v>
      </c>
      <c r="G20" s="126">
        <v>1</v>
      </c>
      <c r="H20" s="134">
        <v>100</v>
      </c>
      <c r="I20" s="134"/>
      <c r="J20" s="134"/>
      <c r="K20" s="126"/>
      <c r="L20" s="126">
        <v>1</v>
      </c>
      <c r="M20" s="134">
        <v>100</v>
      </c>
    </row>
    <row r="21" spans="2:13" ht="14.25" customHeight="1">
      <c r="B21" s="126">
        <v>2</v>
      </c>
      <c r="C21" s="111" t="s">
        <v>635</v>
      </c>
      <c r="D21" s="126">
        <v>1988</v>
      </c>
      <c r="E21" s="126" t="s">
        <v>0</v>
      </c>
      <c r="F21" s="111"/>
      <c r="G21" s="111"/>
      <c r="H21" s="134"/>
      <c r="I21" s="135" t="s">
        <v>716</v>
      </c>
      <c r="J21" s="135">
        <v>1</v>
      </c>
      <c r="K21" s="134">
        <v>100</v>
      </c>
      <c r="L21" s="126">
        <v>1</v>
      </c>
      <c r="M21" s="134">
        <v>100</v>
      </c>
    </row>
    <row r="22" spans="2:13" ht="15">
      <c r="B22" s="126">
        <v>3</v>
      </c>
      <c r="C22" s="111" t="s">
        <v>437</v>
      </c>
      <c r="D22" s="126">
        <v>1994</v>
      </c>
      <c r="E22" s="126" t="s">
        <v>21</v>
      </c>
      <c r="F22" s="111"/>
      <c r="G22" s="111"/>
      <c r="H22" s="134"/>
      <c r="I22" s="126" t="s">
        <v>717</v>
      </c>
      <c r="J22" s="126">
        <v>2</v>
      </c>
      <c r="K22" s="134">
        <v>80</v>
      </c>
      <c r="L22" s="126">
        <v>2</v>
      </c>
      <c r="M22" s="134">
        <v>80</v>
      </c>
    </row>
    <row r="23" spans="2:13" ht="15">
      <c r="B23" s="126">
        <v>4</v>
      </c>
      <c r="C23" s="111" t="s">
        <v>718</v>
      </c>
      <c r="D23" s="126">
        <v>1985</v>
      </c>
      <c r="E23" s="126" t="s">
        <v>0</v>
      </c>
      <c r="F23" s="111"/>
      <c r="G23" s="111"/>
      <c r="H23" s="126"/>
      <c r="I23" s="126" t="s">
        <v>719</v>
      </c>
      <c r="J23" s="126">
        <v>3</v>
      </c>
      <c r="K23" s="126">
        <v>60</v>
      </c>
      <c r="L23" s="126">
        <v>3</v>
      </c>
      <c r="M23" s="126">
        <v>60</v>
      </c>
    </row>
    <row r="24" spans="2:13" ht="15">
      <c r="B24" s="126">
        <v>5</v>
      </c>
      <c r="C24" s="111" t="s">
        <v>19</v>
      </c>
      <c r="D24" s="126">
        <v>1988</v>
      </c>
      <c r="E24" s="126" t="s">
        <v>0</v>
      </c>
      <c r="F24" s="136"/>
      <c r="G24" s="136"/>
      <c r="H24" s="134"/>
      <c r="I24" s="136" t="s">
        <v>720</v>
      </c>
      <c r="J24" s="134">
        <v>4</v>
      </c>
      <c r="K24" s="126">
        <v>56</v>
      </c>
      <c r="L24" s="134">
        <v>4</v>
      </c>
      <c r="M24" s="126">
        <v>56</v>
      </c>
    </row>
    <row r="25" spans="2:13" ht="15">
      <c r="B25" s="126">
        <v>6</v>
      </c>
      <c r="C25" s="111" t="s">
        <v>721</v>
      </c>
      <c r="D25" s="126">
        <v>1990</v>
      </c>
      <c r="E25" s="126" t="s">
        <v>22</v>
      </c>
      <c r="F25" s="111"/>
      <c r="G25" s="111"/>
      <c r="H25" s="126"/>
      <c r="I25" s="126" t="s">
        <v>722</v>
      </c>
      <c r="J25" s="126">
        <v>5</v>
      </c>
      <c r="K25" s="126">
        <v>52</v>
      </c>
      <c r="L25" s="126">
        <v>5</v>
      </c>
      <c r="M25" s="126">
        <v>52</v>
      </c>
    </row>
    <row r="26" spans="2:14" ht="15">
      <c r="B26" s="126">
        <v>7</v>
      </c>
      <c r="C26" s="111" t="s">
        <v>608</v>
      </c>
      <c r="D26" s="126">
        <v>1986</v>
      </c>
      <c r="E26" s="126" t="s">
        <v>0</v>
      </c>
      <c r="F26" s="111"/>
      <c r="G26" s="111"/>
      <c r="H26" s="134"/>
      <c r="I26" s="126" t="s">
        <v>723</v>
      </c>
      <c r="J26" s="126">
        <v>6</v>
      </c>
      <c r="K26" s="126">
        <v>48</v>
      </c>
      <c r="L26" s="126">
        <v>6</v>
      </c>
      <c r="M26" s="126">
        <v>48</v>
      </c>
      <c r="N26" s="110"/>
    </row>
    <row r="27" spans="2:14" ht="15">
      <c r="B27" s="126">
        <v>8</v>
      </c>
      <c r="C27" s="111" t="s">
        <v>724</v>
      </c>
      <c r="D27" s="126">
        <v>1990</v>
      </c>
      <c r="E27" s="126" t="s">
        <v>21</v>
      </c>
      <c r="F27" s="111"/>
      <c r="G27" s="111"/>
      <c r="H27" s="134"/>
      <c r="I27" s="126" t="s">
        <v>725</v>
      </c>
      <c r="J27" s="126">
        <v>7</v>
      </c>
      <c r="K27" s="126">
        <v>44</v>
      </c>
      <c r="L27" s="126">
        <v>7</v>
      </c>
      <c r="M27" s="126">
        <v>44</v>
      </c>
      <c r="N27" s="110"/>
    </row>
    <row r="28" spans="2:14" ht="15">
      <c r="B28" s="126">
        <v>9</v>
      </c>
      <c r="C28" s="111" t="s">
        <v>726</v>
      </c>
      <c r="D28" s="126">
        <v>1994</v>
      </c>
      <c r="E28" s="126" t="s">
        <v>709</v>
      </c>
      <c r="F28" s="111"/>
      <c r="G28" s="111"/>
      <c r="H28" s="134"/>
      <c r="I28" s="126" t="s">
        <v>727</v>
      </c>
      <c r="J28" s="126">
        <v>8</v>
      </c>
      <c r="K28" s="134">
        <v>40</v>
      </c>
      <c r="L28" s="126">
        <v>8</v>
      </c>
      <c r="M28" s="134">
        <v>40</v>
      </c>
      <c r="N28" s="110"/>
    </row>
    <row r="29" spans="2:14" ht="15">
      <c r="B29" s="126">
        <v>10</v>
      </c>
      <c r="C29" s="111" t="s">
        <v>728</v>
      </c>
      <c r="D29" s="126">
        <v>1994</v>
      </c>
      <c r="E29" s="126" t="s">
        <v>709</v>
      </c>
      <c r="F29" s="111"/>
      <c r="G29" s="111"/>
      <c r="H29" s="126"/>
      <c r="I29" s="126" t="s">
        <v>729</v>
      </c>
      <c r="J29" s="126">
        <v>9</v>
      </c>
      <c r="K29" s="126">
        <v>36</v>
      </c>
      <c r="L29" s="126">
        <v>9</v>
      </c>
      <c r="M29" s="126">
        <v>36</v>
      </c>
      <c r="N29" s="110"/>
    </row>
    <row r="30" spans="2:14" ht="15">
      <c r="B30" s="137"/>
      <c r="C30" s="85"/>
      <c r="D30" s="137"/>
      <c r="E30" s="137"/>
      <c r="F30" s="85"/>
      <c r="G30" s="85"/>
      <c r="H30" s="137"/>
      <c r="I30" s="137"/>
      <c r="J30" s="137"/>
      <c r="L30" s="85"/>
      <c r="M30" s="124"/>
      <c r="N30" s="110"/>
    </row>
    <row r="31" spans="2:14" ht="15">
      <c r="B31" s="206" t="s">
        <v>730</v>
      </c>
      <c r="C31" s="207"/>
      <c r="D31" s="207"/>
      <c r="E31" s="91" t="s">
        <v>677</v>
      </c>
      <c r="F31" s="104" t="s">
        <v>678</v>
      </c>
      <c r="G31" s="92"/>
      <c r="H31" s="92" t="s">
        <v>42</v>
      </c>
      <c r="I31" s="105" t="s">
        <v>679</v>
      </c>
      <c r="J31" s="106"/>
      <c r="K31" s="107" t="s">
        <v>634</v>
      </c>
      <c r="L31" s="85"/>
      <c r="M31" s="124"/>
      <c r="N31" s="110"/>
    </row>
    <row r="32" spans="2:14" ht="15">
      <c r="B32" s="81"/>
      <c r="C32" s="83"/>
      <c r="D32" s="83"/>
      <c r="L32" s="85"/>
      <c r="M32" s="124"/>
      <c r="N32" s="110"/>
    </row>
    <row r="33" spans="2:14" ht="48" customHeight="1">
      <c r="B33" s="108" t="s">
        <v>4</v>
      </c>
      <c r="C33" s="108" t="s">
        <v>59</v>
      </c>
      <c r="D33" s="108" t="s">
        <v>680</v>
      </c>
      <c r="E33" s="108" t="s">
        <v>7</v>
      </c>
      <c r="F33" s="93" t="s">
        <v>681</v>
      </c>
      <c r="G33" s="93" t="s">
        <v>682</v>
      </c>
      <c r="H33" s="93" t="s">
        <v>683</v>
      </c>
      <c r="I33" s="94" t="s">
        <v>684</v>
      </c>
      <c r="J33" s="94" t="s">
        <v>685</v>
      </c>
      <c r="K33" s="94" t="s">
        <v>686</v>
      </c>
      <c r="L33" s="109" t="s">
        <v>687</v>
      </c>
      <c r="M33" s="109" t="s">
        <v>688</v>
      </c>
      <c r="N33" s="110"/>
    </row>
    <row r="34" spans="2:14" ht="15">
      <c r="B34" s="126">
        <v>1</v>
      </c>
      <c r="C34" s="111" t="s">
        <v>624</v>
      </c>
      <c r="D34" s="126">
        <v>1977</v>
      </c>
      <c r="E34" s="126" t="s">
        <v>0</v>
      </c>
      <c r="F34" s="135" t="s">
        <v>731</v>
      </c>
      <c r="G34" s="135">
        <v>1</v>
      </c>
      <c r="H34" s="134">
        <v>100</v>
      </c>
      <c r="I34" s="134"/>
      <c r="J34" s="134"/>
      <c r="K34" s="126"/>
      <c r="L34" s="126">
        <v>1</v>
      </c>
      <c r="M34" s="134">
        <v>100</v>
      </c>
      <c r="N34" s="110"/>
    </row>
    <row r="35" spans="2:14" ht="15">
      <c r="B35" s="126">
        <v>2</v>
      </c>
      <c r="C35" s="111" t="s">
        <v>639</v>
      </c>
      <c r="D35" s="126">
        <v>1980</v>
      </c>
      <c r="E35" s="126" t="s">
        <v>0</v>
      </c>
      <c r="F35" s="111"/>
      <c r="G35" s="85"/>
      <c r="I35" s="126" t="s">
        <v>732</v>
      </c>
      <c r="J35" s="126">
        <v>1</v>
      </c>
      <c r="K35" s="126">
        <v>100</v>
      </c>
      <c r="L35" s="126">
        <v>1</v>
      </c>
      <c r="M35" s="126">
        <v>100</v>
      </c>
      <c r="N35" s="110"/>
    </row>
    <row r="36" spans="2:13" ht="15">
      <c r="B36" s="126">
        <v>3</v>
      </c>
      <c r="C36" s="111" t="s">
        <v>295</v>
      </c>
      <c r="D36" s="126">
        <v>1975</v>
      </c>
      <c r="E36" s="126" t="s">
        <v>733</v>
      </c>
      <c r="F36" s="126" t="s">
        <v>734</v>
      </c>
      <c r="G36" s="126">
        <v>2</v>
      </c>
      <c r="H36" s="126">
        <v>80</v>
      </c>
      <c r="I36" s="126" t="s">
        <v>735</v>
      </c>
      <c r="J36" s="126">
        <v>2</v>
      </c>
      <c r="K36" s="126">
        <v>80</v>
      </c>
      <c r="L36" s="126">
        <v>2</v>
      </c>
      <c r="M36" s="126">
        <v>80</v>
      </c>
    </row>
    <row r="37" spans="2:13" ht="15">
      <c r="B37" s="126">
        <v>4</v>
      </c>
      <c r="C37" s="111" t="s">
        <v>643</v>
      </c>
      <c r="D37" s="126">
        <v>1980</v>
      </c>
      <c r="E37" s="126" t="s">
        <v>21</v>
      </c>
      <c r="F37" s="111"/>
      <c r="G37" s="111"/>
      <c r="H37" s="126"/>
      <c r="I37" s="126" t="s">
        <v>736</v>
      </c>
      <c r="J37" s="126">
        <v>3</v>
      </c>
      <c r="K37" s="126">
        <v>60</v>
      </c>
      <c r="L37" s="126">
        <v>3</v>
      </c>
      <c r="M37" s="126">
        <v>60</v>
      </c>
    </row>
    <row r="38" spans="2:13" ht="15">
      <c r="B38" s="126">
        <v>5</v>
      </c>
      <c r="C38" s="111" t="s">
        <v>737</v>
      </c>
      <c r="D38" s="126">
        <v>1976</v>
      </c>
      <c r="E38" s="126" t="s">
        <v>21</v>
      </c>
      <c r="F38" s="111"/>
      <c r="G38" s="111"/>
      <c r="H38" s="126"/>
      <c r="I38" s="126" t="s">
        <v>738</v>
      </c>
      <c r="J38" s="126">
        <v>4</v>
      </c>
      <c r="K38" s="126">
        <v>56</v>
      </c>
      <c r="L38" s="126">
        <v>4</v>
      </c>
      <c r="M38" s="126">
        <v>56</v>
      </c>
    </row>
    <row r="39" spans="2:13" ht="15">
      <c r="B39" s="126">
        <v>6</v>
      </c>
      <c r="C39" s="111" t="s">
        <v>637</v>
      </c>
      <c r="D39" s="126">
        <v>1974</v>
      </c>
      <c r="E39" s="126" t="s">
        <v>21</v>
      </c>
      <c r="F39" s="111"/>
      <c r="G39" s="111"/>
      <c r="H39" s="126"/>
      <c r="I39" s="126" t="s">
        <v>739</v>
      </c>
      <c r="J39" s="126">
        <v>5</v>
      </c>
      <c r="K39" s="126">
        <v>52</v>
      </c>
      <c r="L39" s="126">
        <v>5</v>
      </c>
      <c r="M39" s="126">
        <v>52</v>
      </c>
    </row>
    <row r="40" spans="2:13" ht="15">
      <c r="B40" s="126">
        <v>7</v>
      </c>
      <c r="C40" s="111" t="s">
        <v>642</v>
      </c>
      <c r="D40" s="126">
        <v>1982</v>
      </c>
      <c r="E40" s="126" t="s">
        <v>21</v>
      </c>
      <c r="F40" s="111"/>
      <c r="G40" s="111"/>
      <c r="H40" s="126"/>
      <c r="I40" s="126" t="s">
        <v>740</v>
      </c>
      <c r="J40" s="126">
        <v>6</v>
      </c>
      <c r="K40" s="126">
        <v>48</v>
      </c>
      <c r="L40" s="126">
        <v>6</v>
      </c>
      <c r="M40" s="126">
        <v>48</v>
      </c>
    </row>
    <row r="41" spans="3:4" ht="15">
      <c r="C41" s="83"/>
      <c r="D41" s="83"/>
    </row>
    <row r="42" spans="2:12" ht="15">
      <c r="B42" s="206" t="s">
        <v>741</v>
      </c>
      <c r="C42" s="207"/>
      <c r="D42" s="207"/>
      <c r="E42" s="91" t="s">
        <v>677</v>
      </c>
      <c r="F42" s="104" t="s">
        <v>678</v>
      </c>
      <c r="G42" s="92"/>
      <c r="H42" s="92" t="s">
        <v>42</v>
      </c>
      <c r="I42" s="105" t="s">
        <v>679</v>
      </c>
      <c r="J42" s="106"/>
      <c r="K42" s="107" t="s">
        <v>634</v>
      </c>
      <c r="L42" s="85"/>
    </row>
    <row r="43" spans="2:12" ht="15">
      <c r="B43" s="81"/>
      <c r="C43" s="83"/>
      <c r="D43" s="83"/>
      <c r="L43" s="85"/>
    </row>
    <row r="44" spans="2:14" ht="30">
      <c r="B44" s="108" t="s">
        <v>4</v>
      </c>
      <c r="C44" s="108" t="s">
        <v>59</v>
      </c>
      <c r="D44" s="108" t="s">
        <v>680</v>
      </c>
      <c r="E44" s="108" t="s">
        <v>7</v>
      </c>
      <c r="F44" s="93" t="s">
        <v>681</v>
      </c>
      <c r="G44" s="93" t="s">
        <v>682</v>
      </c>
      <c r="H44" s="93" t="s">
        <v>683</v>
      </c>
      <c r="I44" s="94" t="s">
        <v>684</v>
      </c>
      <c r="J44" s="94" t="s">
        <v>685</v>
      </c>
      <c r="K44" s="94" t="s">
        <v>686</v>
      </c>
      <c r="L44" s="109" t="s">
        <v>687</v>
      </c>
      <c r="M44" s="109" t="s">
        <v>688</v>
      </c>
      <c r="N44" s="110"/>
    </row>
    <row r="45" spans="2:13" ht="15">
      <c r="B45" s="126">
        <v>1</v>
      </c>
      <c r="C45" s="111" t="s">
        <v>742</v>
      </c>
      <c r="D45" s="126">
        <v>1968</v>
      </c>
      <c r="E45" s="126" t="s">
        <v>22</v>
      </c>
      <c r="F45" s="126" t="s">
        <v>743</v>
      </c>
      <c r="G45" s="126">
        <v>1</v>
      </c>
      <c r="H45" s="138">
        <v>100</v>
      </c>
      <c r="I45" s="138"/>
      <c r="J45" s="138"/>
      <c r="K45" s="138"/>
      <c r="L45" s="126">
        <v>1</v>
      </c>
      <c r="M45" s="138">
        <v>100</v>
      </c>
    </row>
    <row r="46" spans="2:13" ht="15">
      <c r="B46" s="126">
        <v>2</v>
      </c>
      <c r="C46" s="111" t="s">
        <v>320</v>
      </c>
      <c r="D46" s="126">
        <v>1966</v>
      </c>
      <c r="E46" s="126" t="s">
        <v>21</v>
      </c>
      <c r="F46" s="111"/>
      <c r="G46" s="111"/>
      <c r="H46" s="138"/>
      <c r="I46" s="126" t="s">
        <v>744</v>
      </c>
      <c r="J46" s="126">
        <v>1</v>
      </c>
      <c r="K46" s="138">
        <v>100</v>
      </c>
      <c r="L46" s="126">
        <v>1</v>
      </c>
      <c r="M46" s="138">
        <v>100</v>
      </c>
    </row>
    <row r="47" spans="2:13" ht="15">
      <c r="B47" s="126">
        <v>3</v>
      </c>
      <c r="C47" s="111" t="s">
        <v>745</v>
      </c>
      <c r="D47" s="126">
        <v>1968</v>
      </c>
      <c r="E47" s="126" t="s">
        <v>22</v>
      </c>
      <c r="F47" s="111"/>
      <c r="G47" s="111"/>
      <c r="H47" s="126"/>
      <c r="I47" s="126" t="s">
        <v>746</v>
      </c>
      <c r="J47" s="126">
        <v>2</v>
      </c>
      <c r="K47" s="126">
        <v>80</v>
      </c>
      <c r="L47" s="126">
        <v>2</v>
      </c>
      <c r="M47" s="126">
        <v>80</v>
      </c>
    </row>
    <row r="48" spans="2:13" ht="15">
      <c r="B48" s="126">
        <v>4</v>
      </c>
      <c r="C48" s="111" t="s">
        <v>747</v>
      </c>
      <c r="D48" s="126">
        <v>1973</v>
      </c>
      <c r="E48" s="126" t="s">
        <v>21</v>
      </c>
      <c r="F48" s="111"/>
      <c r="G48" s="111"/>
      <c r="H48" s="126"/>
      <c r="I48" s="126" t="s">
        <v>748</v>
      </c>
      <c r="J48" s="126">
        <v>3</v>
      </c>
      <c r="K48" s="126">
        <v>60</v>
      </c>
      <c r="L48" s="126">
        <v>3</v>
      </c>
      <c r="M48" s="126">
        <v>60</v>
      </c>
    </row>
    <row r="49" spans="3:10" ht="15">
      <c r="C49" s="85"/>
      <c r="D49" s="137"/>
      <c r="E49" s="137"/>
      <c r="I49" s="137"/>
      <c r="J49" s="137"/>
    </row>
    <row r="50" spans="2:12" ht="15">
      <c r="B50" s="206" t="s">
        <v>749</v>
      </c>
      <c r="C50" s="207"/>
      <c r="D50" s="207"/>
      <c r="E50" s="91" t="s">
        <v>677</v>
      </c>
      <c r="F50" s="104" t="s">
        <v>678</v>
      </c>
      <c r="G50" s="92"/>
      <c r="H50" s="92" t="s">
        <v>42</v>
      </c>
      <c r="I50" s="105" t="s">
        <v>679</v>
      </c>
      <c r="J50" s="106"/>
      <c r="K50" s="107" t="s">
        <v>634</v>
      </c>
      <c r="L50" s="85"/>
    </row>
    <row r="51" spans="2:12" ht="15">
      <c r="B51" s="81"/>
      <c r="C51" s="83"/>
      <c r="D51" s="83"/>
      <c r="L51" s="85"/>
    </row>
    <row r="52" spans="2:14" ht="29.25" customHeight="1">
      <c r="B52" s="108" t="s">
        <v>4</v>
      </c>
      <c r="C52" s="108" t="s">
        <v>59</v>
      </c>
      <c r="D52" s="108" t="s">
        <v>680</v>
      </c>
      <c r="E52" s="108" t="s">
        <v>7</v>
      </c>
      <c r="F52" s="93" t="s">
        <v>681</v>
      </c>
      <c r="G52" s="93" t="s">
        <v>682</v>
      </c>
      <c r="H52" s="93" t="s">
        <v>683</v>
      </c>
      <c r="I52" s="94" t="s">
        <v>684</v>
      </c>
      <c r="J52" s="94" t="s">
        <v>685</v>
      </c>
      <c r="K52" s="94" t="s">
        <v>686</v>
      </c>
      <c r="L52" s="109" t="s">
        <v>687</v>
      </c>
      <c r="M52" s="109" t="s">
        <v>688</v>
      </c>
      <c r="N52" s="110"/>
    </row>
    <row r="53" spans="2:13" ht="15">
      <c r="B53" s="126">
        <v>1</v>
      </c>
      <c r="C53" s="111" t="s">
        <v>15</v>
      </c>
      <c r="D53" s="126">
        <v>1963</v>
      </c>
      <c r="E53" s="126" t="s">
        <v>0</v>
      </c>
      <c r="F53" s="126" t="s">
        <v>750</v>
      </c>
      <c r="G53" s="126">
        <v>3</v>
      </c>
      <c r="H53" s="138">
        <v>60</v>
      </c>
      <c r="I53" s="126" t="s">
        <v>751</v>
      </c>
      <c r="J53" s="126">
        <v>1</v>
      </c>
      <c r="K53" s="138">
        <v>100</v>
      </c>
      <c r="L53" s="126">
        <v>1</v>
      </c>
      <c r="M53" s="138">
        <v>100</v>
      </c>
    </row>
    <row r="54" spans="2:13" ht="15">
      <c r="B54" s="126">
        <v>2</v>
      </c>
      <c r="C54" s="111" t="s">
        <v>307</v>
      </c>
      <c r="D54" s="126">
        <v>1961</v>
      </c>
      <c r="E54" s="126" t="s">
        <v>0</v>
      </c>
      <c r="F54" s="126" t="s">
        <v>752</v>
      </c>
      <c r="G54" s="126">
        <v>1</v>
      </c>
      <c r="H54" s="138">
        <v>100</v>
      </c>
      <c r="I54" s="126" t="s">
        <v>753</v>
      </c>
      <c r="J54" s="126">
        <v>2</v>
      </c>
      <c r="K54" s="138">
        <v>80</v>
      </c>
      <c r="L54" s="126">
        <v>1</v>
      </c>
      <c r="M54" s="138">
        <v>100</v>
      </c>
    </row>
    <row r="55" spans="2:13" ht="15">
      <c r="B55" s="126">
        <v>3</v>
      </c>
      <c r="C55" s="111" t="s">
        <v>11</v>
      </c>
      <c r="D55" s="126">
        <v>1956</v>
      </c>
      <c r="E55" s="126" t="s">
        <v>0</v>
      </c>
      <c r="F55" s="126" t="s">
        <v>754</v>
      </c>
      <c r="G55" s="126">
        <v>2</v>
      </c>
      <c r="H55" s="126">
        <v>80</v>
      </c>
      <c r="I55" s="138"/>
      <c r="J55" s="138"/>
      <c r="K55" s="138"/>
      <c r="L55" s="126">
        <v>2</v>
      </c>
      <c r="M55" s="126">
        <v>80</v>
      </c>
    </row>
    <row r="56" spans="2:13" ht="15">
      <c r="B56" s="126">
        <v>4</v>
      </c>
      <c r="C56" s="111" t="s">
        <v>297</v>
      </c>
      <c r="D56" s="126">
        <v>1957</v>
      </c>
      <c r="E56" s="126" t="s">
        <v>21</v>
      </c>
      <c r="F56" s="111"/>
      <c r="G56" s="111"/>
      <c r="H56" s="126"/>
      <c r="I56" s="126" t="s">
        <v>755</v>
      </c>
      <c r="J56" s="126">
        <v>3</v>
      </c>
      <c r="K56" s="126">
        <v>60</v>
      </c>
      <c r="L56" s="126">
        <v>3</v>
      </c>
      <c r="M56" s="126">
        <v>60</v>
      </c>
    </row>
    <row r="57" spans="3:11" s="85" customFormat="1" ht="15">
      <c r="C57" s="137"/>
      <c r="D57" s="137"/>
      <c r="E57" s="137"/>
      <c r="H57" s="137"/>
      <c r="K57" s="137"/>
    </row>
    <row r="58" spans="2:12" ht="15">
      <c r="B58" s="206" t="s">
        <v>756</v>
      </c>
      <c r="C58" s="207"/>
      <c r="D58" s="207"/>
      <c r="E58" s="91" t="s">
        <v>677</v>
      </c>
      <c r="F58" s="104" t="s">
        <v>678</v>
      </c>
      <c r="G58" s="92"/>
      <c r="H58" s="92" t="s">
        <v>42</v>
      </c>
      <c r="I58" s="105" t="s">
        <v>679</v>
      </c>
      <c r="J58" s="106"/>
      <c r="K58" s="107" t="s">
        <v>634</v>
      </c>
      <c r="L58" s="85"/>
    </row>
    <row r="59" spans="2:12" ht="15">
      <c r="B59" s="81"/>
      <c r="C59" s="83"/>
      <c r="D59" s="83"/>
      <c r="L59" s="85"/>
    </row>
    <row r="60" spans="2:14" ht="30">
      <c r="B60" s="108" t="s">
        <v>4</v>
      </c>
      <c r="C60" s="108" t="s">
        <v>59</v>
      </c>
      <c r="D60" s="108" t="s">
        <v>680</v>
      </c>
      <c r="E60" s="108" t="s">
        <v>7</v>
      </c>
      <c r="F60" s="93" t="s">
        <v>681</v>
      </c>
      <c r="G60" s="93" t="s">
        <v>682</v>
      </c>
      <c r="H60" s="93" t="s">
        <v>683</v>
      </c>
      <c r="I60" s="94" t="s">
        <v>684</v>
      </c>
      <c r="J60" s="94" t="s">
        <v>685</v>
      </c>
      <c r="K60" s="94" t="s">
        <v>686</v>
      </c>
      <c r="L60" s="109" t="s">
        <v>687</v>
      </c>
      <c r="M60" s="109" t="s">
        <v>688</v>
      </c>
      <c r="N60" s="110"/>
    </row>
    <row r="61" spans="2:13" ht="15">
      <c r="B61" s="126">
        <v>1</v>
      </c>
      <c r="C61" s="111" t="s">
        <v>757</v>
      </c>
      <c r="D61" s="126">
        <v>1953</v>
      </c>
      <c r="E61" s="126" t="s">
        <v>758</v>
      </c>
      <c r="F61" s="126" t="s">
        <v>759</v>
      </c>
      <c r="G61" s="126">
        <v>1</v>
      </c>
      <c r="H61" s="126">
        <v>100</v>
      </c>
      <c r="I61" s="111"/>
      <c r="J61" s="111"/>
      <c r="K61" s="126"/>
      <c r="L61" s="126">
        <v>1</v>
      </c>
      <c r="M61" s="126">
        <v>100</v>
      </c>
    </row>
    <row r="62" spans="3:4" ht="15">
      <c r="C62" s="83"/>
      <c r="D62" s="83"/>
    </row>
    <row r="63" spans="2:8" ht="18.75">
      <c r="B63" s="100" t="s">
        <v>118</v>
      </c>
      <c r="C63" s="84"/>
      <c r="D63" s="87"/>
      <c r="E63" s="87"/>
      <c r="F63" s="87"/>
      <c r="G63" s="87"/>
      <c r="H63" s="87"/>
    </row>
    <row r="64" spans="3:8" ht="15">
      <c r="C64" s="79"/>
      <c r="D64" s="79"/>
      <c r="E64" s="79"/>
      <c r="F64" s="79"/>
      <c r="G64" s="79"/>
      <c r="H64" s="79"/>
    </row>
    <row r="65" spans="2:11" ht="15">
      <c r="B65" s="206" t="s">
        <v>700</v>
      </c>
      <c r="C65" s="207"/>
      <c r="D65" s="207"/>
      <c r="E65" s="91" t="s">
        <v>677</v>
      </c>
      <c r="F65" s="104" t="s">
        <v>678</v>
      </c>
      <c r="G65" s="92"/>
      <c r="H65" s="92" t="s">
        <v>634</v>
      </c>
      <c r="I65" s="105" t="s">
        <v>679</v>
      </c>
      <c r="J65" s="106"/>
      <c r="K65" s="107" t="s">
        <v>44</v>
      </c>
    </row>
    <row r="66" spans="3:4" ht="15">
      <c r="C66" s="83"/>
      <c r="D66" s="83"/>
    </row>
    <row r="67" spans="2:13" ht="30">
      <c r="B67" s="108" t="s">
        <v>4</v>
      </c>
      <c r="C67" s="108" t="s">
        <v>59</v>
      </c>
      <c r="D67" s="108" t="s">
        <v>680</v>
      </c>
      <c r="E67" s="108" t="s">
        <v>7</v>
      </c>
      <c r="F67" s="93" t="s">
        <v>681</v>
      </c>
      <c r="G67" s="93" t="s">
        <v>682</v>
      </c>
      <c r="H67" s="93" t="s">
        <v>683</v>
      </c>
      <c r="I67" s="94" t="s">
        <v>684</v>
      </c>
      <c r="J67" s="94" t="s">
        <v>685</v>
      </c>
      <c r="K67" s="94" t="s">
        <v>686</v>
      </c>
      <c r="L67" s="109" t="s">
        <v>687</v>
      </c>
      <c r="M67" s="109" t="s">
        <v>688</v>
      </c>
    </row>
    <row r="68" spans="2:13" ht="15">
      <c r="B68" s="126">
        <v>1</v>
      </c>
      <c r="C68" s="111" t="s">
        <v>660</v>
      </c>
      <c r="D68" s="126">
        <v>1996</v>
      </c>
      <c r="E68" s="126" t="s">
        <v>760</v>
      </c>
      <c r="F68" s="126" t="s">
        <v>761</v>
      </c>
      <c r="G68" s="126">
        <v>1</v>
      </c>
      <c r="H68" s="138">
        <v>100</v>
      </c>
      <c r="I68" s="126"/>
      <c r="J68" s="126"/>
      <c r="K68" s="138"/>
      <c r="L68" s="126">
        <v>1</v>
      </c>
      <c r="M68" s="138">
        <v>100</v>
      </c>
    </row>
    <row r="69" spans="2:13" ht="15">
      <c r="B69" s="126">
        <v>2</v>
      </c>
      <c r="C69" s="111" t="s">
        <v>664</v>
      </c>
      <c r="D69" s="126">
        <v>1997</v>
      </c>
      <c r="E69" s="126" t="s">
        <v>762</v>
      </c>
      <c r="F69" s="126"/>
      <c r="G69" s="126"/>
      <c r="H69" s="138"/>
      <c r="I69" s="126" t="s">
        <v>763</v>
      </c>
      <c r="J69" s="126">
        <v>1</v>
      </c>
      <c r="K69" s="138">
        <v>100</v>
      </c>
      <c r="L69" s="126">
        <v>1</v>
      </c>
      <c r="M69" s="138">
        <v>100</v>
      </c>
    </row>
    <row r="70" spans="2:13" ht="15">
      <c r="B70" s="126">
        <v>3</v>
      </c>
      <c r="C70" s="111" t="s">
        <v>764</v>
      </c>
      <c r="D70" s="126">
        <v>1997</v>
      </c>
      <c r="E70" s="126" t="s">
        <v>760</v>
      </c>
      <c r="F70" s="126" t="s">
        <v>765</v>
      </c>
      <c r="G70" s="126">
        <v>2</v>
      </c>
      <c r="H70" s="138">
        <v>80</v>
      </c>
      <c r="I70" s="126" t="s">
        <v>766</v>
      </c>
      <c r="J70" s="126">
        <v>3</v>
      </c>
      <c r="K70" s="138">
        <v>60</v>
      </c>
      <c r="L70" s="126">
        <v>2</v>
      </c>
      <c r="M70" s="138">
        <v>80</v>
      </c>
    </row>
    <row r="71" spans="2:13" ht="15">
      <c r="B71" s="126">
        <v>4</v>
      </c>
      <c r="C71" s="111" t="s">
        <v>767</v>
      </c>
      <c r="D71" s="126">
        <v>1996</v>
      </c>
      <c r="E71" s="126" t="s">
        <v>760</v>
      </c>
      <c r="F71" s="126"/>
      <c r="G71" s="126"/>
      <c r="H71" s="138"/>
      <c r="I71" s="126" t="s">
        <v>768</v>
      </c>
      <c r="J71" s="126">
        <v>2</v>
      </c>
      <c r="K71" s="138">
        <v>80</v>
      </c>
      <c r="L71" s="126">
        <v>2</v>
      </c>
      <c r="M71" s="138">
        <v>80</v>
      </c>
    </row>
    <row r="72" spans="3:4" ht="11.25" customHeight="1">
      <c r="C72" s="83"/>
      <c r="D72" s="83"/>
    </row>
    <row r="73" spans="2:13" ht="15">
      <c r="B73" s="137"/>
      <c r="C73" s="85"/>
      <c r="D73" s="137"/>
      <c r="E73" s="137"/>
      <c r="F73" s="137"/>
      <c r="G73" s="137"/>
      <c r="H73" s="139"/>
      <c r="I73" s="139"/>
      <c r="J73" s="139"/>
      <c r="K73" s="139"/>
      <c r="L73" s="137"/>
      <c r="M73" s="139"/>
    </row>
    <row r="74" spans="2:12" ht="15">
      <c r="B74" s="206" t="s">
        <v>713</v>
      </c>
      <c r="C74" s="207"/>
      <c r="D74" s="207"/>
      <c r="E74" s="91" t="s">
        <v>677</v>
      </c>
      <c r="F74" s="104" t="s">
        <v>678</v>
      </c>
      <c r="G74" s="92"/>
      <c r="H74" s="92" t="s">
        <v>634</v>
      </c>
      <c r="I74" s="105" t="s">
        <v>679</v>
      </c>
      <c r="J74" s="106"/>
      <c r="K74" s="107" t="s">
        <v>44</v>
      </c>
      <c r="L74" s="85"/>
    </row>
    <row r="75" spans="2:12" ht="15">
      <c r="B75" s="81"/>
      <c r="C75" s="83"/>
      <c r="D75" s="83"/>
      <c r="L75" s="85"/>
    </row>
    <row r="76" spans="2:13" ht="30">
      <c r="B76" s="108" t="s">
        <v>4</v>
      </c>
      <c r="C76" s="108" t="s">
        <v>59</v>
      </c>
      <c r="D76" s="108" t="s">
        <v>680</v>
      </c>
      <c r="E76" s="108" t="s">
        <v>7</v>
      </c>
      <c r="F76" s="93" t="s">
        <v>681</v>
      </c>
      <c r="G76" s="93" t="s">
        <v>682</v>
      </c>
      <c r="H76" s="93" t="s">
        <v>683</v>
      </c>
      <c r="I76" s="94" t="s">
        <v>684</v>
      </c>
      <c r="J76" s="94" t="s">
        <v>685</v>
      </c>
      <c r="K76" s="94" t="s">
        <v>686</v>
      </c>
      <c r="L76" s="109" t="s">
        <v>687</v>
      </c>
      <c r="M76" s="109" t="s">
        <v>688</v>
      </c>
    </row>
    <row r="77" spans="2:13" ht="15.75">
      <c r="B77" s="126">
        <v>1</v>
      </c>
      <c r="C77" s="140" t="s">
        <v>769</v>
      </c>
      <c r="D77" s="141">
        <v>1987</v>
      </c>
      <c r="E77" s="141" t="s">
        <v>0</v>
      </c>
      <c r="F77" s="126"/>
      <c r="G77" s="111"/>
      <c r="H77" s="111"/>
      <c r="I77" s="141" t="s">
        <v>770</v>
      </c>
      <c r="J77" s="126">
        <v>1</v>
      </c>
      <c r="K77" s="134">
        <v>100</v>
      </c>
      <c r="L77" s="126">
        <v>1</v>
      </c>
      <c r="M77" s="134">
        <v>100</v>
      </c>
    </row>
    <row r="78" spans="3:4" ht="15">
      <c r="C78" s="83"/>
      <c r="D78" s="83"/>
    </row>
    <row r="79" spans="2:12" ht="15">
      <c r="B79" s="206" t="s">
        <v>741</v>
      </c>
      <c r="C79" s="207"/>
      <c r="D79" s="207"/>
      <c r="E79" s="91" t="s">
        <v>677</v>
      </c>
      <c r="F79" s="104" t="s">
        <v>678</v>
      </c>
      <c r="G79" s="92"/>
      <c r="H79" s="92" t="s">
        <v>634</v>
      </c>
      <c r="I79" s="105" t="s">
        <v>679</v>
      </c>
      <c r="J79" s="106"/>
      <c r="K79" s="107" t="s">
        <v>44</v>
      </c>
      <c r="L79" s="85"/>
    </row>
    <row r="80" spans="2:12" ht="15">
      <c r="B80" s="81"/>
      <c r="C80" s="83"/>
      <c r="D80" s="83"/>
      <c r="L80" s="85"/>
    </row>
    <row r="81" spans="2:13" ht="30">
      <c r="B81" s="108" t="s">
        <v>4</v>
      </c>
      <c r="C81" s="108" t="s">
        <v>59</v>
      </c>
      <c r="D81" s="108" t="s">
        <v>680</v>
      </c>
      <c r="E81" s="108" t="s">
        <v>7</v>
      </c>
      <c r="F81" s="93" t="s">
        <v>681</v>
      </c>
      <c r="G81" s="93" t="s">
        <v>682</v>
      </c>
      <c r="H81" s="93" t="s">
        <v>683</v>
      </c>
      <c r="I81" s="94" t="s">
        <v>684</v>
      </c>
      <c r="J81" s="94" t="s">
        <v>685</v>
      </c>
      <c r="K81" s="94" t="s">
        <v>686</v>
      </c>
      <c r="L81" s="109" t="s">
        <v>687</v>
      </c>
      <c r="M81" s="109" t="s">
        <v>688</v>
      </c>
    </row>
    <row r="82" spans="2:13" ht="15.75">
      <c r="B82" s="126">
        <v>1</v>
      </c>
      <c r="C82" s="140" t="s">
        <v>472</v>
      </c>
      <c r="D82" s="141">
        <v>1969</v>
      </c>
      <c r="E82" s="141" t="s">
        <v>0</v>
      </c>
      <c r="F82" s="111"/>
      <c r="G82" s="126"/>
      <c r="H82" s="138"/>
      <c r="I82" s="141" t="s">
        <v>771</v>
      </c>
      <c r="J82" s="126">
        <v>1</v>
      </c>
      <c r="K82" s="138">
        <v>100</v>
      </c>
      <c r="L82" s="126">
        <v>1</v>
      </c>
      <c r="M82" s="138">
        <v>100</v>
      </c>
    </row>
    <row r="83" spans="3:4" ht="15">
      <c r="C83" s="83"/>
      <c r="D83" s="83"/>
    </row>
    <row r="84" spans="3:4" ht="15">
      <c r="C84" s="83"/>
      <c r="D84" s="83"/>
    </row>
    <row r="85" spans="3:4" ht="15">
      <c r="C85" s="83"/>
      <c r="D85" s="83"/>
    </row>
    <row r="86" spans="3:4" ht="15">
      <c r="C86" s="83"/>
      <c r="D86" s="83"/>
    </row>
    <row r="87" spans="3:4" ht="15">
      <c r="C87" s="83"/>
      <c r="D87" s="83"/>
    </row>
    <row r="88" spans="3:4" ht="15">
      <c r="C88" s="83"/>
      <c r="D88" s="83"/>
    </row>
    <row r="89" spans="3:4" ht="15">
      <c r="C89" s="83"/>
      <c r="D89" s="83"/>
    </row>
    <row r="90" spans="3:4" ht="15">
      <c r="C90" s="83"/>
      <c r="D90" s="83"/>
    </row>
    <row r="91" spans="3:4" ht="15">
      <c r="C91" s="83"/>
      <c r="D91" s="83"/>
    </row>
    <row r="92" spans="3:4" ht="15">
      <c r="C92" s="83"/>
      <c r="D92" s="83"/>
    </row>
    <row r="93" spans="3:4" ht="15">
      <c r="C93" s="83"/>
      <c r="D93" s="83"/>
    </row>
    <row r="94" spans="3:4" ht="15">
      <c r="C94" s="83"/>
      <c r="D94" s="83"/>
    </row>
    <row r="95" spans="3:4" ht="15">
      <c r="C95" s="83"/>
      <c r="D95" s="83"/>
    </row>
    <row r="96" spans="3:4" ht="15">
      <c r="C96" s="83"/>
      <c r="D96" s="83"/>
    </row>
    <row r="97" spans="3:4" ht="15">
      <c r="C97" s="83"/>
      <c r="D97" s="83"/>
    </row>
    <row r="98" spans="3:4" ht="15">
      <c r="C98" s="83"/>
      <c r="D98" s="83"/>
    </row>
    <row r="99" spans="3:4" ht="15">
      <c r="C99" s="83"/>
      <c r="D99" s="83"/>
    </row>
    <row r="100" spans="3:4" ht="15">
      <c r="C100" s="83"/>
      <c r="D100" s="83"/>
    </row>
    <row r="101" spans="3:4" ht="15">
      <c r="C101" s="83"/>
      <c r="D101" s="83"/>
    </row>
    <row r="102" spans="3:4" ht="15">
      <c r="C102" s="83"/>
      <c r="D102" s="83"/>
    </row>
    <row r="103" spans="3:4" ht="15">
      <c r="C103" s="83"/>
      <c r="D103" s="83"/>
    </row>
    <row r="104" spans="3:4" ht="15">
      <c r="C104" s="83"/>
      <c r="D104" s="83"/>
    </row>
    <row r="105" spans="3:4" ht="15">
      <c r="C105" s="83"/>
      <c r="D105" s="83"/>
    </row>
    <row r="106" spans="3:4" ht="15">
      <c r="C106" s="83"/>
      <c r="D106" s="83"/>
    </row>
    <row r="107" spans="3:4" ht="15">
      <c r="C107" s="83"/>
      <c r="D107" s="83"/>
    </row>
    <row r="108" spans="3:4" ht="15">
      <c r="C108" s="83"/>
      <c r="D108" s="83"/>
    </row>
    <row r="109" spans="3:4" ht="15">
      <c r="C109" s="83"/>
      <c r="D109" s="83"/>
    </row>
    <row r="110" spans="3:4" ht="15">
      <c r="C110" s="83"/>
      <c r="D110" s="83"/>
    </row>
    <row r="111" spans="3:4" ht="15">
      <c r="C111" s="83"/>
      <c r="D111" s="83"/>
    </row>
    <row r="112" spans="3:4" ht="15">
      <c r="C112" s="83"/>
      <c r="D112" s="83"/>
    </row>
    <row r="113" spans="3:4" ht="15">
      <c r="C113" s="83"/>
      <c r="D113" s="83"/>
    </row>
    <row r="114" spans="3:4" ht="15">
      <c r="C114" s="83"/>
      <c r="D114" s="83"/>
    </row>
    <row r="115" spans="3:4" ht="15">
      <c r="C115" s="83"/>
      <c r="D115" s="83"/>
    </row>
    <row r="116" spans="3:4" ht="15">
      <c r="C116" s="83"/>
      <c r="D116" s="83"/>
    </row>
    <row r="117" spans="3:4" ht="15">
      <c r="C117" s="83"/>
      <c r="D117" s="83"/>
    </row>
    <row r="118" spans="3:4" ht="15">
      <c r="C118" s="83"/>
      <c r="D118" s="83"/>
    </row>
    <row r="119" spans="3:4" ht="15">
      <c r="C119" s="83"/>
      <c r="D119" s="83"/>
    </row>
    <row r="120" spans="3:4" ht="15">
      <c r="C120" s="83"/>
      <c r="D120" s="83"/>
    </row>
    <row r="121" spans="3:4" ht="15">
      <c r="C121" s="83"/>
      <c r="D121" s="83"/>
    </row>
    <row r="122" spans="3:4" ht="15">
      <c r="C122" s="83"/>
      <c r="D122" s="83"/>
    </row>
    <row r="123" spans="3:4" ht="15">
      <c r="C123" s="83"/>
      <c r="D123" s="83"/>
    </row>
    <row r="124" spans="3:4" ht="15">
      <c r="C124" s="83"/>
      <c r="D124" s="83"/>
    </row>
    <row r="125" spans="3:4" ht="15">
      <c r="C125" s="83"/>
      <c r="D125" s="83"/>
    </row>
    <row r="126" spans="3:4" ht="15">
      <c r="C126" s="83"/>
      <c r="D126" s="83"/>
    </row>
    <row r="127" spans="3:4" ht="15">
      <c r="C127" s="83"/>
      <c r="D127" s="83"/>
    </row>
    <row r="128" spans="3:4" ht="15">
      <c r="C128" s="83"/>
      <c r="D128" s="83"/>
    </row>
    <row r="129" spans="3:4" ht="15">
      <c r="C129" s="83"/>
      <c r="D129" s="83"/>
    </row>
    <row r="130" spans="3:4" ht="15">
      <c r="C130" s="83"/>
      <c r="D130" s="83"/>
    </row>
    <row r="131" spans="3:4" ht="15">
      <c r="C131" s="83"/>
      <c r="D131" s="83"/>
    </row>
    <row r="132" spans="3:4" ht="15">
      <c r="C132" s="83"/>
      <c r="D132" s="83"/>
    </row>
    <row r="133" spans="3:4" ht="15">
      <c r="C133" s="83"/>
      <c r="D133" s="83"/>
    </row>
    <row r="134" spans="3:4" ht="15">
      <c r="C134" s="83"/>
      <c r="D134" s="83"/>
    </row>
    <row r="135" spans="3:4" ht="15">
      <c r="C135" s="83"/>
      <c r="D135" s="83"/>
    </row>
    <row r="136" spans="3:4" ht="15">
      <c r="C136" s="83"/>
      <c r="D136" s="83"/>
    </row>
    <row r="137" spans="3:4" ht="15">
      <c r="C137" s="83"/>
      <c r="D137" s="83"/>
    </row>
    <row r="138" spans="3:4" ht="15">
      <c r="C138" s="83"/>
      <c r="D138" s="83"/>
    </row>
    <row r="139" spans="3:4" ht="15">
      <c r="C139" s="83"/>
      <c r="D139" s="83"/>
    </row>
    <row r="140" spans="3:4" ht="15">
      <c r="C140" s="83"/>
      <c r="D140" s="83"/>
    </row>
    <row r="141" spans="3:4" ht="15">
      <c r="C141" s="83"/>
      <c r="D141" s="83"/>
    </row>
    <row r="142" spans="3:4" ht="15">
      <c r="C142" s="83"/>
      <c r="D142" s="83"/>
    </row>
    <row r="143" spans="3:4" ht="15">
      <c r="C143" s="83"/>
      <c r="D143" s="83"/>
    </row>
    <row r="144" spans="3:4" ht="15">
      <c r="C144" s="83"/>
      <c r="D144" s="83"/>
    </row>
    <row r="145" spans="3:4" ht="15">
      <c r="C145" s="83"/>
      <c r="D145" s="83"/>
    </row>
    <row r="146" spans="3:4" ht="15">
      <c r="C146" s="83"/>
      <c r="D146" s="83"/>
    </row>
    <row r="147" spans="3:4" ht="15">
      <c r="C147" s="83"/>
      <c r="D147" s="83"/>
    </row>
    <row r="148" spans="3:4" ht="15">
      <c r="C148" s="83"/>
      <c r="D148" s="83"/>
    </row>
    <row r="149" spans="3:4" ht="15">
      <c r="C149" s="83"/>
      <c r="D149" s="83"/>
    </row>
    <row r="150" spans="3:4" ht="15">
      <c r="C150" s="83"/>
      <c r="D150" s="83"/>
    </row>
    <row r="151" spans="3:4" ht="15">
      <c r="C151" s="83"/>
      <c r="D151" s="83"/>
    </row>
    <row r="152" spans="3:4" ht="15">
      <c r="C152" s="83"/>
      <c r="D152" s="83"/>
    </row>
    <row r="153" spans="3:4" ht="15">
      <c r="C153" s="83"/>
      <c r="D153" s="83"/>
    </row>
    <row r="154" spans="3:4" ht="15">
      <c r="C154" s="83"/>
      <c r="D154" s="83"/>
    </row>
    <row r="155" spans="3:4" ht="15">
      <c r="C155" s="83"/>
      <c r="D155" s="83"/>
    </row>
    <row r="156" spans="3:4" ht="15">
      <c r="C156" s="83"/>
      <c r="D156" s="83"/>
    </row>
    <row r="157" spans="3:4" ht="15">
      <c r="C157" s="83"/>
      <c r="D157" s="83"/>
    </row>
    <row r="158" spans="3:4" ht="15">
      <c r="C158" s="83"/>
      <c r="D158" s="83"/>
    </row>
    <row r="159" spans="3:4" ht="15">
      <c r="C159" s="83"/>
      <c r="D159" s="83"/>
    </row>
    <row r="160" spans="3:4" ht="15">
      <c r="C160" s="83"/>
      <c r="D160" s="83"/>
    </row>
    <row r="161" spans="3:4" ht="15">
      <c r="C161" s="83"/>
      <c r="D161" s="83"/>
    </row>
    <row r="162" spans="3:4" ht="15">
      <c r="C162" s="83"/>
      <c r="D162" s="83"/>
    </row>
    <row r="163" spans="3:4" ht="15">
      <c r="C163" s="83"/>
      <c r="D163" s="83"/>
    </row>
    <row r="164" spans="3:4" ht="15">
      <c r="C164" s="83"/>
      <c r="D164" s="83"/>
    </row>
    <row r="165" spans="3:4" ht="15">
      <c r="C165" s="83"/>
      <c r="D165" s="83"/>
    </row>
    <row r="166" spans="3:4" ht="15">
      <c r="C166" s="83"/>
      <c r="D166" s="83"/>
    </row>
    <row r="167" spans="3:4" ht="15">
      <c r="C167" s="83"/>
      <c r="D167" s="83"/>
    </row>
    <row r="168" spans="3:4" ht="15">
      <c r="C168" s="83"/>
      <c r="D168" s="83"/>
    </row>
    <row r="169" spans="3:4" ht="15">
      <c r="C169" s="83"/>
      <c r="D169" s="83"/>
    </row>
    <row r="170" spans="3:4" ht="15">
      <c r="C170" s="83"/>
      <c r="D170" s="83"/>
    </row>
    <row r="171" spans="3:4" ht="15">
      <c r="C171" s="83"/>
      <c r="D171" s="83"/>
    </row>
    <row r="172" spans="3:4" ht="15">
      <c r="C172" s="83"/>
      <c r="D172" s="83"/>
    </row>
    <row r="173" spans="3:4" ht="15">
      <c r="C173" s="83"/>
      <c r="D173" s="83"/>
    </row>
    <row r="174" spans="3:4" ht="15">
      <c r="C174" s="83"/>
      <c r="D174" s="83"/>
    </row>
    <row r="175" spans="3:4" ht="15">
      <c r="C175" s="83"/>
      <c r="D175" s="83"/>
    </row>
    <row r="176" spans="3:4" ht="15">
      <c r="C176" s="83"/>
      <c r="D176" s="83"/>
    </row>
    <row r="177" spans="3:4" ht="15">
      <c r="C177" s="83"/>
      <c r="D177" s="83"/>
    </row>
    <row r="178" spans="3:4" ht="15">
      <c r="C178" s="83"/>
      <c r="D178" s="83"/>
    </row>
    <row r="179" spans="3:4" ht="15">
      <c r="C179" s="83"/>
      <c r="D179" s="83"/>
    </row>
    <row r="180" spans="3:4" ht="15">
      <c r="C180" s="83"/>
      <c r="D180" s="83"/>
    </row>
    <row r="181" spans="3:4" ht="15">
      <c r="C181" s="83"/>
      <c r="D181" s="83"/>
    </row>
    <row r="182" spans="3:4" ht="15">
      <c r="C182" s="83"/>
      <c r="D182" s="83"/>
    </row>
  </sheetData>
  <sheetProtection/>
  <mergeCells count="12">
    <mergeCell ref="B42:D42"/>
    <mergeCell ref="B50:D50"/>
    <mergeCell ref="B58:D58"/>
    <mergeCell ref="B65:D65"/>
    <mergeCell ref="B74:D74"/>
    <mergeCell ref="B79:D79"/>
    <mergeCell ref="B2:I2"/>
    <mergeCell ref="B3:I3"/>
    <mergeCell ref="C4:H4"/>
    <mergeCell ref="B7:D7"/>
    <mergeCell ref="B17:D17"/>
    <mergeCell ref="B31:D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80"/>
  <sheetViews>
    <sheetView tabSelected="1" zoomScalePageLayoutView="0" workbookViewId="0" topLeftCell="A67">
      <selection activeCell="D74" sqref="D74"/>
    </sheetView>
  </sheetViews>
  <sheetFormatPr defaultColWidth="9.140625" defaultRowHeight="15"/>
  <cols>
    <col min="1" max="1" width="0.13671875" style="0" customWidth="1"/>
    <col min="2" max="2" width="6.421875" style="0" customWidth="1"/>
    <col min="3" max="3" width="25.7109375" style="0" customWidth="1"/>
    <col min="4" max="4" width="14.57421875" style="0" customWidth="1"/>
    <col min="5" max="5" width="17.140625" style="0" customWidth="1"/>
    <col min="6" max="6" width="12.7109375" style="0" customWidth="1"/>
    <col min="7" max="7" width="10.421875" style="0" customWidth="1"/>
    <col min="8" max="8" width="13.00390625" style="0" customWidth="1"/>
    <col min="9" max="9" width="14.00390625" style="0" customWidth="1"/>
  </cols>
  <sheetData>
    <row r="1" ht="14.25" customHeight="1"/>
    <row r="2" spans="1:9" ht="18.75">
      <c r="A2" s="224" t="s">
        <v>40</v>
      </c>
      <c r="B2" s="224"/>
      <c r="C2" s="224"/>
      <c r="D2" s="224"/>
      <c r="E2" s="224"/>
      <c r="F2" s="224"/>
      <c r="G2" s="224"/>
      <c r="H2" s="6"/>
      <c r="I2" s="6"/>
    </row>
    <row r="4" spans="2:6" ht="15">
      <c r="B4" t="s">
        <v>0</v>
      </c>
      <c r="F4" s="11" t="s">
        <v>1</v>
      </c>
    </row>
    <row r="5" ht="15">
      <c r="F5" s="1">
        <v>44696</v>
      </c>
    </row>
    <row r="6" spans="2:7" ht="15">
      <c r="B6" s="56"/>
      <c r="C6" s="2" t="s">
        <v>779</v>
      </c>
      <c r="D6" s="11"/>
      <c r="E6" s="40"/>
      <c r="F6" s="11"/>
      <c r="G6" s="11"/>
    </row>
    <row r="7" spans="2:7" ht="15">
      <c r="B7" s="58"/>
      <c r="C7" s="59" t="s">
        <v>864</v>
      </c>
      <c r="D7" s="5"/>
      <c r="E7" s="60"/>
      <c r="F7" s="5" t="s">
        <v>44</v>
      </c>
      <c r="G7" s="172"/>
    </row>
    <row r="8" spans="2:7" ht="15">
      <c r="B8" s="172" t="s">
        <v>4</v>
      </c>
      <c r="C8" s="172" t="s">
        <v>409</v>
      </c>
      <c r="D8" s="172" t="s">
        <v>6</v>
      </c>
      <c r="E8" s="172" t="s">
        <v>287</v>
      </c>
      <c r="F8" s="172" t="s">
        <v>8</v>
      </c>
      <c r="G8" s="172" t="s">
        <v>288</v>
      </c>
    </row>
    <row r="9" spans="2:7" ht="15.75">
      <c r="B9" s="167">
        <v>1</v>
      </c>
      <c r="C9" s="168" t="s">
        <v>785</v>
      </c>
      <c r="D9" s="169">
        <v>2009</v>
      </c>
      <c r="E9" s="169" t="s">
        <v>22</v>
      </c>
      <c r="F9" s="162">
        <v>0.1320023148148148</v>
      </c>
      <c r="G9" s="68">
        <v>1</v>
      </c>
    </row>
    <row r="10" spans="2:7" ht="15.75">
      <c r="B10" s="167">
        <v>2</v>
      </c>
      <c r="C10" s="168" t="s">
        <v>786</v>
      </c>
      <c r="D10" s="169">
        <v>2007</v>
      </c>
      <c r="E10" s="169" t="s">
        <v>22</v>
      </c>
      <c r="F10" s="162">
        <v>0.13334490740740743</v>
      </c>
      <c r="G10" s="68">
        <v>2</v>
      </c>
    </row>
    <row r="11" spans="2:7" ht="15.75">
      <c r="B11" s="167">
        <v>3</v>
      </c>
      <c r="C11" s="168" t="s">
        <v>504</v>
      </c>
      <c r="D11" s="169">
        <v>2006</v>
      </c>
      <c r="E11" s="169" t="s">
        <v>22</v>
      </c>
      <c r="F11" s="162">
        <v>0.13550925925925925</v>
      </c>
      <c r="G11" s="68">
        <v>3</v>
      </c>
    </row>
    <row r="12" spans="2:7" ht="15.75">
      <c r="B12" s="175">
        <v>4</v>
      </c>
      <c r="C12" s="176" t="s">
        <v>512</v>
      </c>
      <c r="D12" s="145">
        <v>2009</v>
      </c>
      <c r="E12" s="145" t="s">
        <v>22</v>
      </c>
      <c r="F12" s="149">
        <v>0.14166666666666666</v>
      </c>
      <c r="G12" s="177">
        <v>4</v>
      </c>
    </row>
    <row r="13" spans="2:7" ht="15.75" customHeight="1">
      <c r="B13" s="175">
        <v>5</v>
      </c>
      <c r="C13" s="178" t="s">
        <v>506</v>
      </c>
      <c r="D13" s="145">
        <v>2009</v>
      </c>
      <c r="E13" s="145" t="s">
        <v>22</v>
      </c>
      <c r="F13" s="149">
        <v>0.14724537037037036</v>
      </c>
      <c r="G13" s="177">
        <v>5</v>
      </c>
    </row>
    <row r="14" spans="2:7" ht="15.75">
      <c r="B14" s="175">
        <v>6</v>
      </c>
      <c r="C14" s="176" t="s">
        <v>783</v>
      </c>
      <c r="D14" s="145">
        <v>2010</v>
      </c>
      <c r="E14" s="145" t="s">
        <v>22</v>
      </c>
      <c r="F14" s="179" t="s">
        <v>865</v>
      </c>
      <c r="G14" s="177">
        <v>6</v>
      </c>
    </row>
    <row r="15" spans="2:7" ht="15.75">
      <c r="B15" s="175">
        <v>7</v>
      </c>
      <c r="C15" s="178" t="s">
        <v>866</v>
      </c>
      <c r="D15" s="145">
        <v>2009</v>
      </c>
      <c r="E15" s="145" t="s">
        <v>22</v>
      </c>
      <c r="F15" s="149">
        <v>0.1484953703703704</v>
      </c>
      <c r="G15" s="177">
        <v>7</v>
      </c>
    </row>
    <row r="16" spans="2:7" ht="15.75">
      <c r="B16" s="175">
        <v>8</v>
      </c>
      <c r="C16" s="178" t="s">
        <v>381</v>
      </c>
      <c r="D16" s="145">
        <v>2011</v>
      </c>
      <c r="E16" s="180" t="s">
        <v>0</v>
      </c>
      <c r="F16" s="149">
        <v>0.14938657407407407</v>
      </c>
      <c r="G16" s="177">
        <v>8</v>
      </c>
    </row>
    <row r="17" spans="2:7" ht="15.75">
      <c r="B17" s="175">
        <v>9</v>
      </c>
      <c r="C17" s="178" t="s">
        <v>867</v>
      </c>
      <c r="D17" s="145">
        <v>2009</v>
      </c>
      <c r="E17" s="145" t="s">
        <v>0</v>
      </c>
      <c r="F17" s="179" t="s">
        <v>868</v>
      </c>
      <c r="G17" s="177">
        <v>9</v>
      </c>
    </row>
    <row r="18" spans="2:7" ht="15.75">
      <c r="B18" s="175">
        <v>10</v>
      </c>
      <c r="C18" s="178" t="s">
        <v>869</v>
      </c>
      <c r="D18" s="145">
        <v>2009</v>
      </c>
      <c r="E18" s="145" t="s">
        <v>22</v>
      </c>
      <c r="F18" s="149">
        <v>0.1511574074074074</v>
      </c>
      <c r="G18" s="177">
        <v>10</v>
      </c>
    </row>
    <row r="19" spans="2:7" ht="15.75">
      <c r="B19" s="175">
        <v>11</v>
      </c>
      <c r="C19" s="176" t="s">
        <v>787</v>
      </c>
      <c r="D19" s="145">
        <v>2009</v>
      </c>
      <c r="E19" s="145" t="s">
        <v>0</v>
      </c>
      <c r="F19" s="149">
        <v>0.15421296296296297</v>
      </c>
      <c r="G19" s="177">
        <v>11</v>
      </c>
    </row>
    <row r="20" spans="2:7" ht="15.75">
      <c r="B20" s="175">
        <v>12</v>
      </c>
      <c r="C20" s="178" t="s">
        <v>870</v>
      </c>
      <c r="D20" s="145">
        <v>2010</v>
      </c>
      <c r="E20" s="145" t="s">
        <v>22</v>
      </c>
      <c r="F20" s="149">
        <v>0.15766203703703704</v>
      </c>
      <c r="G20" s="177">
        <v>12</v>
      </c>
    </row>
    <row r="21" spans="2:7" ht="15.75">
      <c r="B21" s="175">
        <v>13</v>
      </c>
      <c r="C21" s="178" t="s">
        <v>871</v>
      </c>
      <c r="D21" s="145">
        <v>2008</v>
      </c>
      <c r="E21" s="145" t="s">
        <v>0</v>
      </c>
      <c r="F21" s="179" t="s">
        <v>872</v>
      </c>
      <c r="G21" s="177">
        <v>13</v>
      </c>
    </row>
    <row r="22" spans="2:7" ht="15.75">
      <c r="B22" s="175">
        <v>14</v>
      </c>
      <c r="C22" s="178" t="s">
        <v>873</v>
      </c>
      <c r="D22" s="145">
        <v>2011</v>
      </c>
      <c r="E22" s="145" t="s">
        <v>22</v>
      </c>
      <c r="F22" s="149">
        <v>0.1729166666666667</v>
      </c>
      <c r="G22" s="177">
        <v>14</v>
      </c>
    </row>
    <row r="23" spans="2:7" ht="15.75">
      <c r="B23" s="175">
        <v>15</v>
      </c>
      <c r="C23" s="178" t="s">
        <v>874</v>
      </c>
      <c r="D23" s="145">
        <v>2009</v>
      </c>
      <c r="E23" s="145" t="s">
        <v>22</v>
      </c>
      <c r="F23" s="149">
        <v>0.17337962962962963</v>
      </c>
      <c r="G23" s="177">
        <v>15</v>
      </c>
    </row>
    <row r="24" spans="2:7" ht="15.75">
      <c r="B24" s="175">
        <v>16</v>
      </c>
      <c r="C24" s="176" t="s">
        <v>788</v>
      </c>
      <c r="D24" s="145">
        <v>2009</v>
      </c>
      <c r="E24" s="145" t="s">
        <v>22</v>
      </c>
      <c r="F24" s="149">
        <v>0.17361111111111113</v>
      </c>
      <c r="G24" s="177">
        <v>16</v>
      </c>
    </row>
    <row r="25" spans="2:7" ht="15.75">
      <c r="B25" s="175">
        <v>17</v>
      </c>
      <c r="C25" s="178" t="s">
        <v>875</v>
      </c>
      <c r="D25" s="145">
        <v>2012</v>
      </c>
      <c r="E25" s="180" t="s">
        <v>0</v>
      </c>
      <c r="F25" s="149">
        <v>0.17361111111111113</v>
      </c>
      <c r="G25" s="177">
        <v>17</v>
      </c>
    </row>
    <row r="26" spans="2:7" ht="15.75">
      <c r="B26" s="175">
        <v>18</v>
      </c>
      <c r="C26" s="178" t="s">
        <v>876</v>
      </c>
      <c r="D26" s="145">
        <v>2012</v>
      </c>
      <c r="E26" s="145" t="s">
        <v>22</v>
      </c>
      <c r="F26" s="149">
        <v>0.17465277777777777</v>
      </c>
      <c r="G26" s="177">
        <v>18</v>
      </c>
    </row>
    <row r="27" spans="2:7" ht="15.75">
      <c r="B27" s="175">
        <v>19</v>
      </c>
      <c r="C27" s="176" t="s">
        <v>794</v>
      </c>
      <c r="D27" s="145">
        <v>2012</v>
      </c>
      <c r="E27" s="145" t="s">
        <v>22</v>
      </c>
      <c r="F27" s="149">
        <v>0.17500000000000002</v>
      </c>
      <c r="G27" s="177">
        <v>19</v>
      </c>
    </row>
    <row r="28" spans="2:7" ht="15.75">
      <c r="B28" s="175">
        <v>20</v>
      </c>
      <c r="C28" s="176" t="s">
        <v>793</v>
      </c>
      <c r="D28" s="145">
        <v>2008</v>
      </c>
      <c r="E28" s="145" t="s">
        <v>22</v>
      </c>
      <c r="F28" s="149">
        <v>0.1833564814814815</v>
      </c>
      <c r="G28" s="177">
        <v>20</v>
      </c>
    </row>
    <row r="29" spans="2:7" ht="15.75">
      <c r="B29" s="175">
        <v>21</v>
      </c>
      <c r="C29" s="176" t="s">
        <v>792</v>
      </c>
      <c r="D29" s="145">
        <v>2011</v>
      </c>
      <c r="E29" s="145" t="s">
        <v>22</v>
      </c>
      <c r="F29" s="149">
        <v>0.1840277777777778</v>
      </c>
      <c r="G29" s="177">
        <v>21</v>
      </c>
    </row>
    <row r="30" spans="2:7" ht="15.75">
      <c r="B30" s="175">
        <v>22</v>
      </c>
      <c r="C30" s="178" t="s">
        <v>877</v>
      </c>
      <c r="D30" s="145">
        <v>2011</v>
      </c>
      <c r="E30" s="145" t="s">
        <v>22</v>
      </c>
      <c r="F30" s="149">
        <v>0.18614583333333334</v>
      </c>
      <c r="G30" s="177">
        <v>22</v>
      </c>
    </row>
    <row r="31" spans="2:7" ht="15.75">
      <c r="B31" s="175">
        <v>23</v>
      </c>
      <c r="C31" s="178" t="s">
        <v>878</v>
      </c>
      <c r="D31" s="145">
        <v>2012</v>
      </c>
      <c r="E31" s="145" t="s">
        <v>0</v>
      </c>
      <c r="F31" s="149">
        <v>0.18900462962962963</v>
      </c>
      <c r="G31" s="177">
        <v>23</v>
      </c>
    </row>
    <row r="32" spans="2:7" ht="15.75" customHeight="1">
      <c r="B32" s="175">
        <v>24</v>
      </c>
      <c r="C32" s="178" t="s">
        <v>879</v>
      </c>
      <c r="D32" s="145">
        <v>2013</v>
      </c>
      <c r="E32" s="145" t="s">
        <v>22</v>
      </c>
      <c r="F32" s="149">
        <v>0.19520833333333334</v>
      </c>
      <c r="G32" s="177">
        <v>24</v>
      </c>
    </row>
    <row r="33" spans="2:7" ht="15.75" customHeight="1">
      <c r="B33" s="175">
        <v>25</v>
      </c>
      <c r="C33" s="178" t="s">
        <v>880</v>
      </c>
      <c r="D33" s="145">
        <v>2014</v>
      </c>
      <c r="E33" s="145" t="s">
        <v>22</v>
      </c>
      <c r="F33" s="149">
        <v>0.21813657407407408</v>
      </c>
      <c r="G33" s="177">
        <v>25</v>
      </c>
    </row>
    <row r="34" spans="2:7" ht="15.75">
      <c r="B34" s="175">
        <v>26</v>
      </c>
      <c r="C34" s="176" t="s">
        <v>789</v>
      </c>
      <c r="D34" s="145">
        <v>2010</v>
      </c>
      <c r="E34" s="145" t="s">
        <v>22</v>
      </c>
      <c r="F34" s="179" t="s">
        <v>881</v>
      </c>
      <c r="G34" s="177">
        <v>26</v>
      </c>
    </row>
    <row r="36" spans="2:7" ht="15">
      <c r="B36" s="56"/>
      <c r="C36" s="2" t="s">
        <v>796</v>
      </c>
      <c r="D36" s="11"/>
      <c r="E36" s="40"/>
      <c r="F36" s="11"/>
      <c r="G36" s="11"/>
    </row>
    <row r="37" spans="2:7" ht="15">
      <c r="B37" s="58"/>
      <c r="C37" s="59" t="s">
        <v>864</v>
      </c>
      <c r="D37" s="5"/>
      <c r="E37" s="60"/>
      <c r="F37" s="5" t="s">
        <v>44</v>
      </c>
      <c r="G37" s="172"/>
    </row>
    <row r="38" spans="2:7" ht="15">
      <c r="B38" s="172" t="s">
        <v>4</v>
      </c>
      <c r="C38" s="172" t="s">
        <v>409</v>
      </c>
      <c r="D38" s="172" t="s">
        <v>6</v>
      </c>
      <c r="E38" s="172" t="s">
        <v>287</v>
      </c>
      <c r="F38" s="172" t="s">
        <v>8</v>
      </c>
      <c r="G38" s="172" t="s">
        <v>288</v>
      </c>
    </row>
    <row r="39" spans="2:7" ht="15.75">
      <c r="B39" s="163">
        <v>1</v>
      </c>
      <c r="C39" s="181" t="s">
        <v>882</v>
      </c>
      <c r="D39" s="182">
        <v>2006</v>
      </c>
      <c r="E39" s="64" t="s">
        <v>0</v>
      </c>
      <c r="F39" s="159" t="s">
        <v>883</v>
      </c>
      <c r="G39" s="64">
        <v>1</v>
      </c>
    </row>
    <row r="40" spans="2:7" ht="15.75" customHeight="1">
      <c r="B40" s="163">
        <v>2</v>
      </c>
      <c r="C40" s="181" t="s">
        <v>799</v>
      </c>
      <c r="D40" s="182">
        <v>2007</v>
      </c>
      <c r="E40" s="64" t="s">
        <v>22</v>
      </c>
      <c r="F40" s="159" t="s">
        <v>884</v>
      </c>
      <c r="G40" s="64">
        <v>2</v>
      </c>
    </row>
    <row r="41" spans="2:7" ht="15.75">
      <c r="B41" s="163">
        <v>3</v>
      </c>
      <c r="C41" s="181" t="s">
        <v>551</v>
      </c>
      <c r="D41" s="182">
        <v>2008</v>
      </c>
      <c r="E41" s="64" t="s">
        <v>22</v>
      </c>
      <c r="F41" s="159" t="s">
        <v>885</v>
      </c>
      <c r="G41" s="64">
        <v>3</v>
      </c>
    </row>
    <row r="42" spans="2:7" ht="15.75">
      <c r="B42" s="170">
        <v>4</v>
      </c>
      <c r="C42" s="183" t="s">
        <v>817</v>
      </c>
      <c r="D42" s="148">
        <v>2006</v>
      </c>
      <c r="E42" s="172" t="s">
        <v>22</v>
      </c>
      <c r="F42" s="184" t="s">
        <v>886</v>
      </c>
      <c r="G42" s="146">
        <v>4</v>
      </c>
    </row>
    <row r="43" spans="2:7" ht="15.75">
      <c r="B43" s="170">
        <v>5</v>
      </c>
      <c r="C43" s="183" t="s">
        <v>887</v>
      </c>
      <c r="D43" s="148">
        <v>2010</v>
      </c>
      <c r="E43" s="172" t="s">
        <v>0</v>
      </c>
      <c r="F43" s="184" t="s">
        <v>888</v>
      </c>
      <c r="G43" s="177">
        <v>5</v>
      </c>
    </row>
    <row r="44" spans="2:7" ht="15.75">
      <c r="B44" s="170">
        <v>6</v>
      </c>
      <c r="C44" s="183" t="s">
        <v>575</v>
      </c>
      <c r="D44" s="148">
        <v>2008</v>
      </c>
      <c r="E44" s="172" t="s">
        <v>22</v>
      </c>
      <c r="F44" s="184" t="s">
        <v>889</v>
      </c>
      <c r="G44" s="146">
        <v>6</v>
      </c>
    </row>
    <row r="45" spans="2:7" ht="15.75">
      <c r="B45" s="170">
        <v>7</v>
      </c>
      <c r="C45" s="185" t="s">
        <v>890</v>
      </c>
      <c r="D45" s="175" t="s">
        <v>891</v>
      </c>
      <c r="E45" s="177" t="s">
        <v>0</v>
      </c>
      <c r="F45" s="186" t="s">
        <v>892</v>
      </c>
      <c r="G45" s="177">
        <v>7</v>
      </c>
    </row>
    <row r="46" spans="2:7" ht="15.75">
      <c r="B46" s="170">
        <v>8</v>
      </c>
      <c r="C46" s="183" t="s">
        <v>893</v>
      </c>
      <c r="D46" s="148">
        <v>2009</v>
      </c>
      <c r="E46" s="172" t="s">
        <v>0</v>
      </c>
      <c r="F46" s="184" t="s">
        <v>894</v>
      </c>
      <c r="G46" s="146">
        <v>8</v>
      </c>
    </row>
    <row r="47" spans="2:7" ht="15.75">
      <c r="B47" s="170">
        <v>9</v>
      </c>
      <c r="C47" s="183" t="s">
        <v>895</v>
      </c>
      <c r="D47" s="148">
        <v>2008</v>
      </c>
      <c r="E47" s="172" t="s">
        <v>22</v>
      </c>
      <c r="F47" s="184" t="s">
        <v>896</v>
      </c>
      <c r="G47" s="177">
        <v>9</v>
      </c>
    </row>
    <row r="48" spans="2:7" ht="15.75">
      <c r="B48" s="170">
        <v>10</v>
      </c>
      <c r="C48" s="183" t="s">
        <v>819</v>
      </c>
      <c r="D48" s="148">
        <v>2010</v>
      </c>
      <c r="E48" s="172" t="s">
        <v>22</v>
      </c>
      <c r="F48" s="184" t="s">
        <v>897</v>
      </c>
      <c r="G48" s="146">
        <v>10</v>
      </c>
    </row>
    <row r="49" spans="2:7" ht="15.75">
      <c r="B49" s="170">
        <v>11</v>
      </c>
      <c r="C49" s="183" t="s">
        <v>815</v>
      </c>
      <c r="D49" s="148">
        <v>2010</v>
      </c>
      <c r="E49" s="172" t="s">
        <v>22</v>
      </c>
      <c r="F49" s="184" t="s">
        <v>898</v>
      </c>
      <c r="G49" s="177">
        <v>11</v>
      </c>
    </row>
    <row r="50" spans="2:7" ht="15.75">
      <c r="B50" s="170">
        <v>12</v>
      </c>
      <c r="C50" s="183" t="s">
        <v>899</v>
      </c>
      <c r="D50" s="148">
        <v>2010</v>
      </c>
      <c r="E50" s="172" t="s">
        <v>22</v>
      </c>
      <c r="F50" s="184" t="s">
        <v>900</v>
      </c>
      <c r="G50" s="146">
        <v>12</v>
      </c>
    </row>
    <row r="51" spans="2:7" ht="15.75">
      <c r="B51" s="170">
        <v>13</v>
      </c>
      <c r="C51" s="183" t="s">
        <v>567</v>
      </c>
      <c r="D51" s="148">
        <v>2008</v>
      </c>
      <c r="E51" s="172" t="s">
        <v>22</v>
      </c>
      <c r="F51" s="184" t="s">
        <v>901</v>
      </c>
      <c r="G51" s="177">
        <v>13</v>
      </c>
    </row>
    <row r="52" spans="2:7" ht="15.75" customHeight="1">
      <c r="B52" s="170">
        <v>14</v>
      </c>
      <c r="C52" s="183" t="s">
        <v>579</v>
      </c>
      <c r="D52" s="148">
        <v>2009</v>
      </c>
      <c r="E52" s="172" t="s">
        <v>22</v>
      </c>
      <c r="F52" s="184" t="s">
        <v>902</v>
      </c>
      <c r="G52" s="146">
        <v>14</v>
      </c>
    </row>
    <row r="53" spans="2:7" ht="15.75">
      <c r="B53" s="170">
        <v>15</v>
      </c>
      <c r="C53" s="183" t="s">
        <v>571</v>
      </c>
      <c r="D53" s="148">
        <v>2009</v>
      </c>
      <c r="E53" s="172" t="s">
        <v>22</v>
      </c>
      <c r="F53" s="184" t="s">
        <v>903</v>
      </c>
      <c r="G53" s="177">
        <v>15</v>
      </c>
    </row>
    <row r="54" spans="2:7" ht="15.75">
      <c r="B54" s="170">
        <v>16</v>
      </c>
      <c r="C54" s="185" t="s">
        <v>904</v>
      </c>
      <c r="D54" s="175">
        <v>2011</v>
      </c>
      <c r="E54" s="177" t="s">
        <v>0</v>
      </c>
      <c r="F54" s="186" t="s">
        <v>905</v>
      </c>
      <c r="G54" s="146">
        <v>16</v>
      </c>
    </row>
    <row r="55" spans="2:7" ht="15.75">
      <c r="B55" s="170">
        <v>17</v>
      </c>
      <c r="C55" s="183" t="s">
        <v>906</v>
      </c>
      <c r="D55" s="148">
        <v>2010</v>
      </c>
      <c r="E55" s="172" t="s">
        <v>22</v>
      </c>
      <c r="F55" s="184" t="s">
        <v>907</v>
      </c>
      <c r="G55" s="177">
        <v>17</v>
      </c>
    </row>
    <row r="56" spans="2:7" ht="15.75">
      <c r="B56" s="170">
        <v>18</v>
      </c>
      <c r="C56" s="183" t="s">
        <v>908</v>
      </c>
      <c r="D56" s="148">
        <v>2011</v>
      </c>
      <c r="E56" s="172" t="s">
        <v>22</v>
      </c>
      <c r="F56" s="184" t="s">
        <v>909</v>
      </c>
      <c r="G56" s="146">
        <v>18</v>
      </c>
    </row>
    <row r="57" spans="2:7" ht="15.75">
      <c r="B57" s="170">
        <v>19</v>
      </c>
      <c r="C57" s="183" t="s">
        <v>827</v>
      </c>
      <c r="D57" s="148">
        <v>2009</v>
      </c>
      <c r="E57" s="172" t="s">
        <v>22</v>
      </c>
      <c r="F57" s="184" t="s">
        <v>910</v>
      </c>
      <c r="G57" s="177">
        <v>19</v>
      </c>
    </row>
    <row r="58" spans="2:7" ht="15.75">
      <c r="B58" s="170">
        <v>20</v>
      </c>
      <c r="C58" s="183" t="s">
        <v>911</v>
      </c>
      <c r="D58" s="148">
        <v>2012</v>
      </c>
      <c r="E58" s="172" t="s">
        <v>22</v>
      </c>
      <c r="F58" s="184" t="s">
        <v>912</v>
      </c>
      <c r="G58" s="146">
        <v>20</v>
      </c>
    </row>
    <row r="59" spans="2:7" ht="15.75">
      <c r="B59" s="170">
        <v>21</v>
      </c>
      <c r="C59" s="185" t="s">
        <v>913</v>
      </c>
      <c r="D59" s="175">
        <v>2014</v>
      </c>
      <c r="E59" s="177" t="s">
        <v>0</v>
      </c>
      <c r="F59" s="186" t="s">
        <v>914</v>
      </c>
      <c r="G59" s="177">
        <v>21</v>
      </c>
    </row>
    <row r="60" spans="2:7" ht="15.75">
      <c r="B60" s="170">
        <v>22</v>
      </c>
      <c r="C60" s="183" t="s">
        <v>915</v>
      </c>
      <c r="D60" s="148">
        <v>2008</v>
      </c>
      <c r="E60" s="172" t="s">
        <v>22</v>
      </c>
      <c r="F60" s="184" t="s">
        <v>916</v>
      </c>
      <c r="G60" s="146">
        <v>22</v>
      </c>
    </row>
    <row r="61" spans="2:7" ht="15.75">
      <c r="B61" s="170">
        <v>23</v>
      </c>
      <c r="C61" s="183" t="s">
        <v>917</v>
      </c>
      <c r="D61" s="148">
        <v>2014</v>
      </c>
      <c r="E61" s="172" t="s">
        <v>0</v>
      </c>
      <c r="F61" s="184" t="s">
        <v>918</v>
      </c>
      <c r="G61" s="177">
        <v>23</v>
      </c>
    </row>
    <row r="62" spans="2:7" ht="15.75">
      <c r="B62" s="170">
        <v>24</v>
      </c>
      <c r="C62" s="183" t="s">
        <v>919</v>
      </c>
      <c r="D62" s="148">
        <v>2010</v>
      </c>
      <c r="E62" s="172" t="s">
        <v>22</v>
      </c>
      <c r="F62" s="184" t="s">
        <v>920</v>
      </c>
      <c r="G62" s="146">
        <v>24</v>
      </c>
    </row>
    <row r="63" spans="2:7" ht="15.75">
      <c r="B63" s="170">
        <v>25</v>
      </c>
      <c r="C63" s="183" t="s">
        <v>921</v>
      </c>
      <c r="D63" s="148">
        <v>2012</v>
      </c>
      <c r="E63" s="172" t="s">
        <v>22</v>
      </c>
      <c r="F63" s="184" t="s">
        <v>922</v>
      </c>
      <c r="G63" s="177">
        <v>25</v>
      </c>
    </row>
    <row r="64" spans="2:7" ht="15.75">
      <c r="B64" s="170">
        <v>26</v>
      </c>
      <c r="C64" s="183" t="s">
        <v>923</v>
      </c>
      <c r="D64" s="148">
        <v>2014</v>
      </c>
      <c r="E64" s="172" t="s">
        <v>22</v>
      </c>
      <c r="F64" s="184" t="s">
        <v>924</v>
      </c>
      <c r="G64" s="146">
        <v>26</v>
      </c>
    </row>
    <row r="65" spans="2:7" ht="15.75">
      <c r="B65" s="170">
        <v>27</v>
      </c>
      <c r="C65" s="183" t="s">
        <v>925</v>
      </c>
      <c r="D65" s="148">
        <v>2010</v>
      </c>
      <c r="E65" s="172" t="s">
        <v>22</v>
      </c>
      <c r="F65" s="184" t="s">
        <v>926</v>
      </c>
      <c r="G65" s="177">
        <v>27</v>
      </c>
    </row>
    <row r="66" spans="2:7" ht="15.75">
      <c r="B66" s="170">
        <v>28</v>
      </c>
      <c r="C66" s="183" t="s">
        <v>927</v>
      </c>
      <c r="D66" s="148">
        <v>2014</v>
      </c>
      <c r="E66" s="172" t="s">
        <v>22</v>
      </c>
      <c r="F66" s="184" t="s">
        <v>928</v>
      </c>
      <c r="G66" s="146">
        <v>28</v>
      </c>
    </row>
    <row r="67" spans="2:7" ht="15.75">
      <c r="B67" s="170">
        <v>29</v>
      </c>
      <c r="C67" s="183" t="s">
        <v>929</v>
      </c>
      <c r="D67" s="148">
        <v>2014</v>
      </c>
      <c r="E67" s="172" t="s">
        <v>0</v>
      </c>
      <c r="F67" s="184" t="s">
        <v>930</v>
      </c>
      <c r="G67" s="177">
        <v>29</v>
      </c>
    </row>
    <row r="68" spans="2:7" ht="15.75">
      <c r="B68" s="170">
        <v>30</v>
      </c>
      <c r="C68" s="183" t="s">
        <v>813</v>
      </c>
      <c r="D68" s="148">
        <v>2012</v>
      </c>
      <c r="E68" s="172" t="s">
        <v>22</v>
      </c>
      <c r="F68" s="184" t="s">
        <v>931</v>
      </c>
      <c r="G68" s="146">
        <v>30</v>
      </c>
    </row>
    <row r="69" spans="2:7" ht="15.75">
      <c r="B69" s="170">
        <v>31</v>
      </c>
      <c r="C69" s="183" t="s">
        <v>932</v>
      </c>
      <c r="D69" s="148">
        <v>2016</v>
      </c>
      <c r="E69" s="172" t="s">
        <v>0</v>
      </c>
      <c r="F69" s="184" t="s">
        <v>881</v>
      </c>
      <c r="G69" s="177">
        <v>31</v>
      </c>
    </row>
    <row r="70" spans="3:7" ht="15">
      <c r="C70" s="230"/>
      <c r="D70" s="230"/>
      <c r="E70" s="230"/>
      <c r="F70" s="230"/>
      <c r="G70" s="230"/>
    </row>
    <row r="71" spans="2:7" ht="15">
      <c r="B71" s="56"/>
      <c r="C71" s="2" t="s">
        <v>858</v>
      </c>
      <c r="D71" s="11"/>
      <c r="E71" s="40"/>
      <c r="F71" s="11"/>
      <c r="G71" s="11"/>
    </row>
    <row r="72" spans="2:7" ht="15">
      <c r="B72" s="58"/>
      <c r="C72" s="59" t="s">
        <v>933</v>
      </c>
      <c r="D72" s="5"/>
      <c r="E72" s="60"/>
      <c r="F72" s="5" t="s">
        <v>44</v>
      </c>
      <c r="G72" s="172"/>
    </row>
    <row r="73" spans="2:9" ht="15">
      <c r="B73" s="60" t="s">
        <v>4</v>
      </c>
      <c r="C73" s="172" t="s">
        <v>409</v>
      </c>
      <c r="D73" s="172" t="s">
        <v>6</v>
      </c>
      <c r="E73" s="172" t="s">
        <v>287</v>
      </c>
      <c r="F73" s="172" t="s">
        <v>8</v>
      </c>
      <c r="G73" s="172" t="s">
        <v>288</v>
      </c>
      <c r="H73" s="194"/>
      <c r="I73" s="195"/>
    </row>
    <row r="74" spans="2:9" ht="15">
      <c r="B74" s="68">
        <v>1</v>
      </c>
      <c r="C74" s="69" t="s">
        <v>341</v>
      </c>
      <c r="D74" s="68">
        <v>1986</v>
      </c>
      <c r="E74" s="68" t="s">
        <v>0</v>
      </c>
      <c r="F74" s="162">
        <v>0.12129629629629629</v>
      </c>
      <c r="G74" s="68">
        <v>1</v>
      </c>
      <c r="H74" s="196"/>
      <c r="I74" s="197"/>
    </row>
    <row r="75" spans="2:9" ht="15">
      <c r="B75" s="68">
        <v>2</v>
      </c>
      <c r="C75" s="69" t="s">
        <v>472</v>
      </c>
      <c r="D75" s="68">
        <v>1969</v>
      </c>
      <c r="E75" s="68" t="s">
        <v>0</v>
      </c>
      <c r="F75" s="162">
        <v>0.130625</v>
      </c>
      <c r="G75" s="68">
        <v>2</v>
      </c>
      <c r="H75" s="198"/>
      <c r="I75" s="199"/>
    </row>
    <row r="76" spans="2:9" ht="15">
      <c r="B76" s="68">
        <v>3</v>
      </c>
      <c r="C76" s="69" t="s">
        <v>495</v>
      </c>
      <c r="D76" s="68">
        <v>2005</v>
      </c>
      <c r="E76" s="68" t="s">
        <v>22</v>
      </c>
      <c r="F76" s="162">
        <v>0.13202546296296297</v>
      </c>
      <c r="G76" s="68">
        <v>3</v>
      </c>
      <c r="H76" s="198"/>
      <c r="I76" s="199"/>
    </row>
    <row r="77" spans="2:9" ht="15">
      <c r="B77" s="177">
        <v>4</v>
      </c>
      <c r="C77" s="187" t="s">
        <v>934</v>
      </c>
      <c r="D77" s="177">
        <v>1992</v>
      </c>
      <c r="E77" s="146" t="s">
        <v>0</v>
      </c>
      <c r="F77" s="188">
        <v>0.15215277777777778</v>
      </c>
      <c r="G77" s="177">
        <v>4</v>
      </c>
      <c r="H77" s="198"/>
      <c r="I77" s="199"/>
    </row>
    <row r="78" spans="2:9" ht="15">
      <c r="B78" s="172">
        <v>5</v>
      </c>
      <c r="C78" s="60" t="s">
        <v>860</v>
      </c>
      <c r="D78" s="146">
        <v>1976</v>
      </c>
      <c r="E78" s="177" t="s">
        <v>22</v>
      </c>
      <c r="F78" s="153" t="s">
        <v>861</v>
      </c>
      <c r="G78" s="146">
        <v>5</v>
      </c>
      <c r="H78" s="200"/>
      <c r="I78" s="201"/>
    </row>
    <row r="79" spans="2:9" ht="15">
      <c r="B79" s="75"/>
      <c r="C79" s="156"/>
      <c r="D79" s="155"/>
      <c r="E79" s="155"/>
      <c r="F79" s="157"/>
      <c r="G79" s="155"/>
      <c r="H79" s="200"/>
      <c r="I79" s="201"/>
    </row>
    <row r="80" spans="2:9" ht="15">
      <c r="B80" s="56"/>
      <c r="C80" s="2" t="s">
        <v>2</v>
      </c>
      <c r="D80" s="11"/>
      <c r="E80" s="40"/>
      <c r="F80" s="11"/>
      <c r="G80" s="11"/>
      <c r="H80" s="200"/>
      <c r="I80" s="201"/>
    </row>
    <row r="81" spans="2:9" ht="15">
      <c r="B81" s="58"/>
      <c r="C81" s="59" t="s">
        <v>933</v>
      </c>
      <c r="D81" s="5"/>
      <c r="E81" s="60"/>
      <c r="F81" s="5" t="s">
        <v>42</v>
      </c>
      <c r="G81" s="172"/>
      <c r="H81" s="200"/>
      <c r="I81" s="201"/>
    </row>
    <row r="82" spans="2:9" ht="15">
      <c r="B82" s="172" t="s">
        <v>4</v>
      </c>
      <c r="C82" s="172" t="s">
        <v>409</v>
      </c>
      <c r="D82" s="172" t="s">
        <v>6</v>
      </c>
      <c r="E82" s="172" t="s">
        <v>287</v>
      </c>
      <c r="F82" s="172" t="s">
        <v>8</v>
      </c>
      <c r="G82" s="172" t="s">
        <v>288</v>
      </c>
      <c r="H82" s="200"/>
      <c r="I82" s="201"/>
    </row>
    <row r="83" spans="2:9" ht="15">
      <c r="B83" s="64">
        <v>1</v>
      </c>
      <c r="C83" s="158" t="s">
        <v>10</v>
      </c>
      <c r="D83" s="64">
        <v>1984</v>
      </c>
      <c r="E83" s="64" t="s">
        <v>21</v>
      </c>
      <c r="F83" s="159" t="s">
        <v>935</v>
      </c>
      <c r="G83" s="64">
        <v>1</v>
      </c>
      <c r="H83" s="200"/>
      <c r="I83" s="201"/>
    </row>
    <row r="84" spans="2:9" ht="15">
      <c r="B84" s="64">
        <v>2</v>
      </c>
      <c r="C84" s="158" t="s">
        <v>777</v>
      </c>
      <c r="D84" s="64">
        <v>1989</v>
      </c>
      <c r="E84" s="64" t="s">
        <v>21</v>
      </c>
      <c r="F84" s="159" t="s">
        <v>936</v>
      </c>
      <c r="G84" s="64">
        <v>2</v>
      </c>
      <c r="H84" s="200"/>
      <c r="I84" s="201"/>
    </row>
    <row r="85" spans="2:9" ht="15">
      <c r="B85" s="64">
        <v>3</v>
      </c>
      <c r="C85" s="158" t="s">
        <v>13</v>
      </c>
      <c r="D85" s="64">
        <v>1987</v>
      </c>
      <c r="E85" s="64" t="s">
        <v>21</v>
      </c>
      <c r="F85" s="159" t="s">
        <v>937</v>
      </c>
      <c r="G85" s="64">
        <v>3</v>
      </c>
      <c r="H85" s="200"/>
      <c r="I85" s="201"/>
    </row>
    <row r="86" spans="2:9" ht="15">
      <c r="B86" s="177">
        <v>4</v>
      </c>
      <c r="C86" s="174" t="s">
        <v>14</v>
      </c>
      <c r="D86" s="146">
        <v>1989</v>
      </c>
      <c r="E86" s="173" t="s">
        <v>21</v>
      </c>
      <c r="F86" s="179" t="s">
        <v>938</v>
      </c>
      <c r="G86" s="177">
        <v>4</v>
      </c>
      <c r="H86" s="200"/>
      <c r="I86" s="201"/>
    </row>
    <row r="87" spans="2:9" ht="15">
      <c r="B87" s="177">
        <v>5</v>
      </c>
      <c r="C87" s="174" t="s">
        <v>295</v>
      </c>
      <c r="D87" s="146">
        <v>1975</v>
      </c>
      <c r="E87" s="173" t="s">
        <v>0</v>
      </c>
      <c r="F87" s="179" t="s">
        <v>939</v>
      </c>
      <c r="G87" s="177">
        <v>5</v>
      </c>
      <c r="H87" s="200"/>
      <c r="I87" s="201"/>
    </row>
    <row r="88" spans="2:9" ht="15">
      <c r="B88" s="177">
        <v>6</v>
      </c>
      <c r="C88" s="174" t="s">
        <v>37</v>
      </c>
      <c r="D88" s="146">
        <v>1957</v>
      </c>
      <c r="E88" s="173" t="s">
        <v>21</v>
      </c>
      <c r="F88" s="179" t="s">
        <v>940</v>
      </c>
      <c r="G88" s="177">
        <v>6</v>
      </c>
      <c r="H88" s="200"/>
      <c r="I88" s="201"/>
    </row>
    <row r="89" spans="2:9" ht="15">
      <c r="B89" s="177">
        <v>7</v>
      </c>
      <c r="C89" s="174" t="s">
        <v>941</v>
      </c>
      <c r="D89" s="146">
        <v>1991</v>
      </c>
      <c r="E89" s="173" t="s">
        <v>21</v>
      </c>
      <c r="F89" s="179" t="s">
        <v>942</v>
      </c>
      <c r="G89" s="177">
        <v>7</v>
      </c>
      <c r="H89" s="200"/>
      <c r="I89" s="201"/>
    </row>
    <row r="90" spans="2:9" ht="15">
      <c r="B90" s="177">
        <v>8</v>
      </c>
      <c r="C90" s="174" t="s">
        <v>11</v>
      </c>
      <c r="D90" s="146">
        <v>1956</v>
      </c>
      <c r="E90" s="173" t="s">
        <v>0</v>
      </c>
      <c r="F90" s="179" t="s">
        <v>943</v>
      </c>
      <c r="G90" s="177">
        <v>8</v>
      </c>
      <c r="H90" s="200"/>
      <c r="I90" s="201"/>
    </row>
    <row r="91" spans="2:9" ht="15">
      <c r="B91" s="177">
        <v>9</v>
      </c>
      <c r="C91" s="174" t="s">
        <v>16</v>
      </c>
      <c r="D91" s="146">
        <v>1958</v>
      </c>
      <c r="E91" s="173" t="s">
        <v>0</v>
      </c>
      <c r="F91" s="179" t="s">
        <v>944</v>
      </c>
      <c r="G91" s="177">
        <v>9</v>
      </c>
      <c r="H91" s="200"/>
      <c r="I91" s="201"/>
    </row>
    <row r="92" spans="2:7" ht="15">
      <c r="B92" s="177">
        <v>10</v>
      </c>
      <c r="C92" s="174" t="s">
        <v>774</v>
      </c>
      <c r="D92" s="146">
        <v>2004</v>
      </c>
      <c r="E92" s="173" t="s">
        <v>0</v>
      </c>
      <c r="F92" s="179" t="s">
        <v>945</v>
      </c>
      <c r="G92" s="177">
        <v>10</v>
      </c>
    </row>
    <row r="93" spans="2:7" ht="15">
      <c r="B93" s="146">
        <v>11</v>
      </c>
      <c r="C93" s="189" t="s">
        <v>15</v>
      </c>
      <c r="D93" s="177">
        <v>1963</v>
      </c>
      <c r="E93" s="177" t="s">
        <v>0</v>
      </c>
      <c r="F93" s="184" t="s">
        <v>946</v>
      </c>
      <c r="G93" s="146">
        <v>11</v>
      </c>
    </row>
    <row r="94" spans="2:9" ht="15">
      <c r="B94" s="177">
        <v>12</v>
      </c>
      <c r="C94" s="174" t="s">
        <v>947</v>
      </c>
      <c r="D94" s="173">
        <v>1961</v>
      </c>
      <c r="E94" s="173" t="s">
        <v>0</v>
      </c>
      <c r="F94" s="179" t="s">
        <v>948</v>
      </c>
      <c r="G94" s="177">
        <v>12</v>
      </c>
      <c r="H94" s="195"/>
      <c r="I94" s="195"/>
    </row>
    <row r="95" spans="2:9" ht="15">
      <c r="B95" s="146">
        <v>13</v>
      </c>
      <c r="C95" s="174" t="s">
        <v>949</v>
      </c>
      <c r="D95" s="173">
        <v>1994</v>
      </c>
      <c r="E95" s="173" t="s">
        <v>21</v>
      </c>
      <c r="F95" s="179" t="s">
        <v>950</v>
      </c>
      <c r="G95" s="146">
        <v>13</v>
      </c>
      <c r="H95" s="75"/>
      <c r="I95" s="197"/>
    </row>
    <row r="96" spans="2:9" ht="16.5" customHeight="1">
      <c r="B96" s="177">
        <v>14</v>
      </c>
      <c r="C96" s="174" t="s">
        <v>807</v>
      </c>
      <c r="D96" s="173">
        <v>2005</v>
      </c>
      <c r="E96" s="173" t="s">
        <v>22</v>
      </c>
      <c r="F96" s="179" t="s">
        <v>951</v>
      </c>
      <c r="G96" s="177">
        <v>14</v>
      </c>
      <c r="H96" s="195"/>
      <c r="I96" s="195"/>
    </row>
    <row r="97" spans="2:9" ht="15">
      <c r="B97" s="146">
        <v>15</v>
      </c>
      <c r="C97" s="174" t="s">
        <v>952</v>
      </c>
      <c r="D97" s="173">
        <v>1991</v>
      </c>
      <c r="E97" s="173" t="s">
        <v>0</v>
      </c>
      <c r="F97" s="179" t="s">
        <v>931</v>
      </c>
      <c r="G97" s="146">
        <v>15</v>
      </c>
      <c r="H97" s="202"/>
      <c r="I97" s="201"/>
    </row>
    <row r="98" spans="2:9" ht="15">
      <c r="B98" s="146">
        <v>16</v>
      </c>
      <c r="C98" s="174" t="s">
        <v>953</v>
      </c>
      <c r="D98" s="173">
        <v>1994</v>
      </c>
      <c r="E98" s="173" t="s">
        <v>0</v>
      </c>
      <c r="F98" s="179" t="s">
        <v>931</v>
      </c>
      <c r="G98" s="146">
        <v>16</v>
      </c>
      <c r="H98" s="195"/>
      <c r="I98" s="201"/>
    </row>
    <row r="99" spans="8:9" ht="15">
      <c r="H99" s="202"/>
      <c r="I99" s="201"/>
    </row>
    <row r="100" spans="2:9" ht="18.75">
      <c r="B100" s="219" t="s">
        <v>23</v>
      </c>
      <c r="C100" s="219"/>
      <c r="D100" s="219"/>
      <c r="E100" s="219"/>
      <c r="F100" s="219"/>
      <c r="G100" s="219"/>
      <c r="H100" s="202"/>
      <c r="I100" s="201"/>
    </row>
    <row r="101" spans="2:9" ht="15">
      <c r="B101" s="58"/>
      <c r="C101" s="5" t="s">
        <v>862</v>
      </c>
      <c r="D101" s="172"/>
      <c r="E101" s="3"/>
      <c r="F101" s="172"/>
      <c r="G101" s="172"/>
      <c r="H101" s="202"/>
      <c r="I101" s="201"/>
    </row>
    <row r="102" spans="2:9" ht="15">
      <c r="B102" s="60" t="s">
        <v>4</v>
      </c>
      <c r="C102" s="3"/>
      <c r="D102" s="172" t="s">
        <v>6</v>
      </c>
      <c r="E102" s="60" t="s">
        <v>287</v>
      </c>
      <c r="F102" s="172" t="s">
        <v>8</v>
      </c>
      <c r="G102" s="172" t="s">
        <v>288</v>
      </c>
      <c r="H102" s="202"/>
      <c r="I102" s="201"/>
    </row>
    <row r="103" spans="2:9" ht="15">
      <c r="B103" s="190">
        <v>1</v>
      </c>
      <c r="C103" s="191" t="s">
        <v>11</v>
      </c>
      <c r="D103" s="190">
        <v>1956</v>
      </c>
      <c r="E103" s="190" t="s">
        <v>0</v>
      </c>
      <c r="F103" s="232">
        <v>0.2886574074074074</v>
      </c>
      <c r="G103" s="235">
        <v>1</v>
      </c>
      <c r="H103" s="202"/>
      <c r="I103" s="201"/>
    </row>
    <row r="104" spans="2:9" ht="15">
      <c r="B104" s="190">
        <v>1</v>
      </c>
      <c r="C104" s="191" t="s">
        <v>295</v>
      </c>
      <c r="D104" s="190">
        <v>1975</v>
      </c>
      <c r="E104" s="190" t="s">
        <v>0</v>
      </c>
      <c r="F104" s="233"/>
      <c r="G104" s="234"/>
      <c r="H104" s="202"/>
      <c r="I104" s="201"/>
    </row>
    <row r="105" spans="2:9" ht="15">
      <c r="B105" s="190">
        <v>2</v>
      </c>
      <c r="C105" s="191" t="s">
        <v>15</v>
      </c>
      <c r="D105" s="190">
        <v>1963</v>
      </c>
      <c r="E105" s="190" t="s">
        <v>0</v>
      </c>
      <c r="F105" s="232">
        <v>0.30215277777777777</v>
      </c>
      <c r="G105" s="235">
        <v>2</v>
      </c>
      <c r="H105" s="202"/>
      <c r="I105" s="201"/>
    </row>
    <row r="106" spans="2:9" ht="15">
      <c r="B106" s="190">
        <v>2</v>
      </c>
      <c r="C106" s="191" t="s">
        <v>954</v>
      </c>
      <c r="D106" s="190">
        <v>1991</v>
      </c>
      <c r="E106" s="190" t="s">
        <v>21</v>
      </c>
      <c r="F106" s="234"/>
      <c r="G106" s="234"/>
      <c r="H106" s="202"/>
      <c r="I106" s="201"/>
    </row>
    <row r="107" spans="2:9" ht="15">
      <c r="B107" s="190">
        <v>3</v>
      </c>
      <c r="C107" s="191" t="s">
        <v>774</v>
      </c>
      <c r="D107" s="190">
        <v>2004</v>
      </c>
      <c r="E107" s="190" t="s">
        <v>0</v>
      </c>
      <c r="F107" s="232">
        <v>0.3148148148148148</v>
      </c>
      <c r="G107" s="235">
        <v>3</v>
      </c>
      <c r="H107" s="202"/>
      <c r="I107" s="201"/>
    </row>
    <row r="108" spans="2:7" ht="15">
      <c r="B108" s="190">
        <v>3</v>
      </c>
      <c r="C108" s="191" t="s">
        <v>882</v>
      </c>
      <c r="D108" s="190">
        <v>2006</v>
      </c>
      <c r="E108" s="190" t="s">
        <v>0</v>
      </c>
      <c r="F108" s="234"/>
      <c r="G108" s="234"/>
    </row>
    <row r="109" spans="2:7" ht="15">
      <c r="B109" s="172">
        <v>4</v>
      </c>
      <c r="C109" s="192" t="s">
        <v>10</v>
      </c>
      <c r="D109" s="145">
        <v>1984</v>
      </c>
      <c r="E109" s="180" t="s">
        <v>21</v>
      </c>
      <c r="F109" s="225" t="s">
        <v>931</v>
      </c>
      <c r="G109" s="227">
        <v>4</v>
      </c>
    </row>
    <row r="110" spans="2:7" ht="15">
      <c r="B110" s="172">
        <v>4</v>
      </c>
      <c r="C110" s="171" t="s">
        <v>777</v>
      </c>
      <c r="D110" s="146">
        <v>1989</v>
      </c>
      <c r="E110" s="180" t="s">
        <v>21</v>
      </c>
      <c r="F110" s="226"/>
      <c r="G110" s="226"/>
    </row>
    <row r="111" spans="2:7" ht="15">
      <c r="B111" s="172">
        <v>5</v>
      </c>
      <c r="C111" s="171" t="s">
        <v>13</v>
      </c>
      <c r="D111" s="146">
        <v>1987</v>
      </c>
      <c r="E111" s="180" t="s">
        <v>21</v>
      </c>
      <c r="F111" s="225" t="s">
        <v>931</v>
      </c>
      <c r="G111" s="227">
        <v>5</v>
      </c>
    </row>
    <row r="112" spans="2:7" ht="15">
      <c r="B112" s="172">
        <v>5</v>
      </c>
      <c r="C112" s="193" t="s">
        <v>14</v>
      </c>
      <c r="D112" s="145">
        <v>1989</v>
      </c>
      <c r="E112" s="180" t="s">
        <v>21</v>
      </c>
      <c r="F112" s="226"/>
      <c r="G112" s="226"/>
    </row>
    <row r="115" spans="3:4" ht="15">
      <c r="C115" t="s">
        <v>955</v>
      </c>
      <c r="D115" t="s">
        <v>956</v>
      </c>
    </row>
    <row r="117" spans="2:7" ht="15">
      <c r="B117" s="195"/>
      <c r="C117" s="195"/>
      <c r="D117" s="195"/>
      <c r="E117" s="195"/>
      <c r="F117" s="195"/>
      <c r="G117" s="195"/>
    </row>
    <row r="118" spans="2:7" ht="15">
      <c r="B118" s="195"/>
      <c r="C118" s="195"/>
      <c r="D118" s="195"/>
      <c r="E118" s="195"/>
      <c r="F118" s="195"/>
      <c r="G118" s="195"/>
    </row>
    <row r="119" spans="2:7" ht="15">
      <c r="B119" s="195"/>
      <c r="C119" s="195"/>
      <c r="D119" s="195"/>
      <c r="E119" s="195"/>
      <c r="F119" s="195"/>
      <c r="G119" s="195"/>
    </row>
    <row r="120" spans="2:7" ht="15">
      <c r="B120" s="195"/>
      <c r="C120" s="195"/>
      <c r="D120" s="195"/>
      <c r="E120" s="195"/>
      <c r="F120" s="195"/>
      <c r="G120" s="195"/>
    </row>
    <row r="121" spans="2:7" ht="15">
      <c r="B121" s="195"/>
      <c r="C121" s="195"/>
      <c r="D121" s="195"/>
      <c r="E121" s="195"/>
      <c r="F121" s="195"/>
      <c r="G121" s="195"/>
    </row>
    <row r="122" spans="2:7" ht="15">
      <c r="B122" s="195"/>
      <c r="C122" s="195"/>
      <c r="D122" s="195"/>
      <c r="E122" s="195"/>
      <c r="F122" s="195"/>
      <c r="G122" s="195"/>
    </row>
    <row r="123" spans="2:7" ht="15">
      <c r="B123" s="195"/>
      <c r="C123" s="195"/>
      <c r="D123" s="195"/>
      <c r="E123" s="195"/>
      <c r="F123" s="195"/>
      <c r="G123" s="195"/>
    </row>
    <row r="124" spans="2:7" ht="15">
      <c r="B124" s="195"/>
      <c r="C124" s="195"/>
      <c r="D124" s="195"/>
      <c r="E124" s="195"/>
      <c r="F124" s="195"/>
      <c r="G124" s="195"/>
    </row>
    <row r="125" spans="2:7" ht="15">
      <c r="B125" s="195"/>
      <c r="C125" s="195"/>
      <c r="D125" s="195"/>
      <c r="E125" s="195"/>
      <c r="F125" s="195"/>
      <c r="G125" s="195"/>
    </row>
    <row r="126" spans="2:7" ht="15">
      <c r="B126" s="195"/>
      <c r="C126" s="195"/>
      <c r="D126" s="195"/>
      <c r="E126" s="195"/>
      <c r="F126" s="195"/>
      <c r="G126" s="195"/>
    </row>
    <row r="127" spans="2:7" ht="15">
      <c r="B127" s="195"/>
      <c r="C127" s="195"/>
      <c r="D127" s="195"/>
      <c r="E127" s="195"/>
      <c r="F127" s="195"/>
      <c r="G127" s="195"/>
    </row>
    <row r="128" spans="2:7" ht="15">
      <c r="B128" s="195"/>
      <c r="C128" s="195"/>
      <c r="D128" s="195"/>
      <c r="E128" s="195"/>
      <c r="F128" s="195"/>
      <c r="G128" s="195"/>
    </row>
    <row r="129" spans="2:7" ht="15">
      <c r="B129" s="195"/>
      <c r="C129" s="195"/>
      <c r="D129" s="195"/>
      <c r="E129" s="195"/>
      <c r="F129" s="195"/>
      <c r="G129" s="195"/>
    </row>
    <row r="130" spans="2:7" ht="15">
      <c r="B130" s="195"/>
      <c r="C130" s="195"/>
      <c r="D130" s="195"/>
      <c r="E130" s="195"/>
      <c r="F130" s="195"/>
      <c r="G130" s="195"/>
    </row>
    <row r="131" spans="2:7" ht="15">
      <c r="B131" s="195"/>
      <c r="C131" s="195"/>
      <c r="D131" s="195"/>
      <c r="E131" s="195"/>
      <c r="F131" s="195"/>
      <c r="G131" s="195"/>
    </row>
    <row r="132" spans="2:7" ht="15">
      <c r="B132" s="195"/>
      <c r="C132" s="195"/>
      <c r="D132" s="195"/>
      <c r="E132" s="195"/>
      <c r="F132" s="195"/>
      <c r="G132" s="195"/>
    </row>
    <row r="133" spans="2:7" ht="15">
      <c r="B133" s="195"/>
      <c r="C133" s="195"/>
      <c r="D133" s="195"/>
      <c r="E133" s="195"/>
      <c r="F133" s="195"/>
      <c r="G133" s="195"/>
    </row>
    <row r="134" spans="2:7" ht="15">
      <c r="B134" s="195"/>
      <c r="C134" s="195"/>
      <c r="D134" s="195"/>
      <c r="E134" s="195"/>
      <c r="F134" s="195"/>
      <c r="G134" s="195"/>
    </row>
    <row r="135" spans="2:7" ht="15">
      <c r="B135" s="195"/>
      <c r="C135" s="195"/>
      <c r="D135" s="195"/>
      <c r="E135" s="195"/>
      <c r="F135" s="195"/>
      <c r="G135" s="195"/>
    </row>
    <row r="136" spans="2:7" ht="15">
      <c r="B136" s="195"/>
      <c r="C136" s="195"/>
      <c r="D136" s="195"/>
      <c r="E136" s="195"/>
      <c r="F136" s="195"/>
      <c r="G136" s="195"/>
    </row>
    <row r="137" spans="2:7" ht="15">
      <c r="B137" s="195"/>
      <c r="C137" s="195"/>
      <c r="D137" s="195"/>
      <c r="E137" s="195"/>
      <c r="F137" s="195"/>
      <c r="G137" s="195"/>
    </row>
    <row r="138" spans="2:7" ht="15">
      <c r="B138" s="195"/>
      <c r="C138" s="195"/>
      <c r="D138" s="195"/>
      <c r="E138" s="195"/>
      <c r="F138" s="195"/>
      <c r="G138" s="195"/>
    </row>
    <row r="139" spans="2:7" ht="15">
      <c r="B139" s="195"/>
      <c r="C139" s="195"/>
      <c r="D139" s="195"/>
      <c r="E139" s="195"/>
      <c r="F139" s="195"/>
      <c r="G139" s="195"/>
    </row>
    <row r="140" spans="2:7" ht="15">
      <c r="B140" s="195"/>
      <c r="C140" s="195"/>
      <c r="D140" s="195"/>
      <c r="E140" s="195"/>
      <c r="F140" s="195"/>
      <c r="G140" s="195"/>
    </row>
    <row r="141" spans="2:7" ht="15">
      <c r="B141" s="195"/>
      <c r="C141" s="195"/>
      <c r="D141" s="195"/>
      <c r="E141" s="195"/>
      <c r="F141" s="195"/>
      <c r="G141" s="195"/>
    </row>
    <row r="142" spans="2:7" ht="15">
      <c r="B142" s="195"/>
      <c r="C142" s="195"/>
      <c r="D142" s="195"/>
      <c r="E142" s="195"/>
      <c r="F142" s="195"/>
      <c r="G142" s="195"/>
    </row>
    <row r="143" spans="2:7" ht="15">
      <c r="B143" s="195"/>
      <c r="C143" s="195"/>
      <c r="D143" s="195"/>
      <c r="E143" s="195"/>
      <c r="F143" s="195"/>
      <c r="G143" s="195"/>
    </row>
    <row r="144" spans="2:7" ht="15">
      <c r="B144" s="195"/>
      <c r="C144" s="195"/>
      <c r="D144" s="195"/>
      <c r="E144" s="195"/>
      <c r="F144" s="195"/>
      <c r="G144" s="195"/>
    </row>
    <row r="145" spans="2:7" ht="15">
      <c r="B145" s="195"/>
      <c r="C145" s="195"/>
      <c r="D145" s="195"/>
      <c r="E145" s="195"/>
      <c r="F145" s="195"/>
      <c r="G145" s="195"/>
    </row>
    <row r="146" spans="2:7" ht="15">
      <c r="B146" s="195"/>
      <c r="C146" s="195"/>
      <c r="D146" s="195"/>
      <c r="E146" s="195"/>
      <c r="F146" s="195"/>
      <c r="G146" s="195"/>
    </row>
    <row r="147" spans="2:7" ht="15">
      <c r="B147" s="195"/>
      <c r="C147" s="195"/>
      <c r="D147" s="195"/>
      <c r="E147" s="195"/>
      <c r="F147" s="195"/>
      <c r="G147" s="195"/>
    </row>
    <row r="148" spans="2:7" ht="15">
      <c r="B148" s="195"/>
      <c r="C148" s="195"/>
      <c r="D148" s="195"/>
      <c r="E148" s="195"/>
      <c r="F148" s="195"/>
      <c r="G148" s="195"/>
    </row>
    <row r="149" spans="2:7" ht="15">
      <c r="B149" s="195"/>
      <c r="C149" s="195"/>
      <c r="D149" s="195"/>
      <c r="E149" s="195"/>
      <c r="F149" s="195"/>
      <c r="G149" s="195"/>
    </row>
    <row r="150" spans="2:7" ht="15">
      <c r="B150" s="195"/>
      <c r="C150" s="195"/>
      <c r="D150" s="195"/>
      <c r="E150" s="195"/>
      <c r="F150" s="195"/>
      <c r="G150" s="195"/>
    </row>
    <row r="151" spans="2:7" ht="15">
      <c r="B151" s="195"/>
      <c r="C151" s="195"/>
      <c r="D151" s="195"/>
      <c r="E151" s="195"/>
      <c r="F151" s="195"/>
      <c r="G151" s="195"/>
    </row>
    <row r="152" spans="2:7" ht="15">
      <c r="B152" s="195"/>
      <c r="C152" s="195"/>
      <c r="D152" s="195"/>
      <c r="E152" s="195"/>
      <c r="F152" s="195"/>
      <c r="G152" s="195"/>
    </row>
    <row r="153" spans="2:7" ht="15">
      <c r="B153" s="195"/>
      <c r="C153" s="195"/>
      <c r="D153" s="195"/>
      <c r="E153" s="195"/>
      <c r="F153" s="195"/>
      <c r="G153" s="195"/>
    </row>
    <row r="154" spans="2:7" ht="15">
      <c r="B154" s="195"/>
      <c r="C154" s="195"/>
      <c r="D154" s="195"/>
      <c r="E154" s="195"/>
      <c r="F154" s="195"/>
      <c r="G154" s="195"/>
    </row>
    <row r="155" spans="2:7" ht="15">
      <c r="B155" s="195"/>
      <c r="C155" s="195"/>
      <c r="D155" s="195"/>
      <c r="E155" s="195"/>
      <c r="F155" s="195"/>
      <c r="G155" s="195"/>
    </row>
    <row r="156" spans="2:7" ht="15">
      <c r="B156" s="195"/>
      <c r="C156" s="195"/>
      <c r="D156" s="195"/>
      <c r="E156" s="195"/>
      <c r="F156" s="195"/>
      <c r="G156" s="195"/>
    </row>
    <row r="157" spans="2:7" ht="15">
      <c r="B157" s="195"/>
      <c r="C157" s="195"/>
      <c r="D157" s="195"/>
      <c r="E157" s="195"/>
      <c r="F157" s="195"/>
      <c r="G157" s="195"/>
    </row>
    <row r="158" spans="2:7" ht="15">
      <c r="B158" s="195"/>
      <c r="C158" s="195"/>
      <c r="D158" s="195"/>
      <c r="E158" s="195"/>
      <c r="F158" s="195"/>
      <c r="G158" s="195"/>
    </row>
    <row r="159" spans="2:7" ht="15">
      <c r="B159" s="195"/>
      <c r="C159" s="195"/>
      <c r="D159" s="195"/>
      <c r="E159" s="195"/>
      <c r="F159" s="195"/>
      <c r="G159" s="195"/>
    </row>
    <row r="160" spans="2:7" ht="15">
      <c r="B160" s="195"/>
      <c r="C160" s="195"/>
      <c r="D160" s="195"/>
      <c r="E160" s="195"/>
      <c r="F160" s="195"/>
      <c r="G160" s="195"/>
    </row>
    <row r="161" spans="2:7" ht="15">
      <c r="B161" s="195"/>
      <c r="C161" s="195"/>
      <c r="D161" s="195"/>
      <c r="E161" s="195"/>
      <c r="F161" s="195"/>
      <c r="G161" s="195"/>
    </row>
    <row r="162" spans="2:7" ht="15">
      <c r="B162" s="195"/>
      <c r="C162" s="195"/>
      <c r="D162" s="195"/>
      <c r="E162" s="195"/>
      <c r="F162" s="195"/>
      <c r="G162" s="195"/>
    </row>
    <row r="163" spans="2:7" ht="15">
      <c r="B163" s="195"/>
      <c r="C163" s="195"/>
      <c r="D163" s="195"/>
      <c r="E163" s="195"/>
      <c r="F163" s="195"/>
      <c r="G163" s="195"/>
    </row>
    <row r="164" spans="2:7" ht="15">
      <c r="B164" s="195"/>
      <c r="C164" s="195"/>
      <c r="D164" s="195"/>
      <c r="E164" s="195"/>
      <c r="F164" s="195"/>
      <c r="G164" s="195"/>
    </row>
    <row r="165" spans="2:7" ht="15">
      <c r="B165" s="195"/>
      <c r="C165" s="195"/>
      <c r="D165" s="195"/>
      <c r="E165" s="195"/>
      <c r="F165" s="195"/>
      <c r="G165" s="195"/>
    </row>
    <row r="166" spans="2:7" ht="15">
      <c r="B166" s="195"/>
      <c r="C166" s="195"/>
      <c r="D166" s="195"/>
      <c r="E166" s="195"/>
      <c r="F166" s="195"/>
      <c r="G166" s="195"/>
    </row>
    <row r="167" spans="2:7" ht="15">
      <c r="B167" s="195"/>
      <c r="C167" s="195"/>
      <c r="D167" s="195"/>
      <c r="E167" s="195"/>
      <c r="F167" s="195"/>
      <c r="G167" s="195"/>
    </row>
    <row r="168" spans="2:7" ht="15">
      <c r="B168" s="195"/>
      <c r="C168" s="195"/>
      <c r="D168" s="195"/>
      <c r="E168" s="195"/>
      <c r="F168" s="195"/>
      <c r="G168" s="195"/>
    </row>
    <row r="169" spans="2:7" ht="15">
      <c r="B169" s="195"/>
      <c r="C169" s="195"/>
      <c r="D169" s="195"/>
      <c r="E169" s="195"/>
      <c r="F169" s="195"/>
      <c r="G169" s="195"/>
    </row>
    <row r="170" spans="2:7" ht="15">
      <c r="B170" s="195"/>
      <c r="C170" s="195"/>
      <c r="D170" s="195"/>
      <c r="E170" s="195"/>
      <c r="F170" s="195"/>
      <c r="G170" s="195"/>
    </row>
    <row r="171" spans="2:7" ht="15">
      <c r="B171" s="195"/>
      <c r="C171" s="195"/>
      <c r="D171" s="195"/>
      <c r="E171" s="195"/>
      <c r="F171" s="195"/>
      <c r="G171" s="195"/>
    </row>
    <row r="172" spans="2:7" ht="15">
      <c r="B172" s="195"/>
      <c r="C172" s="195"/>
      <c r="D172" s="195"/>
      <c r="E172" s="195"/>
      <c r="F172" s="195"/>
      <c r="G172" s="195"/>
    </row>
    <row r="173" spans="2:7" ht="15">
      <c r="B173" s="195"/>
      <c r="C173" s="195"/>
      <c r="D173" s="195"/>
      <c r="E173" s="195"/>
      <c r="F173" s="195"/>
      <c r="G173" s="195"/>
    </row>
    <row r="174" spans="2:7" ht="15">
      <c r="B174" s="195"/>
      <c r="C174" s="195"/>
      <c r="D174" s="195"/>
      <c r="E174" s="195"/>
      <c r="F174" s="195"/>
      <c r="G174" s="195"/>
    </row>
    <row r="175" spans="2:7" ht="15">
      <c r="B175" s="195"/>
      <c r="C175" s="195"/>
      <c r="D175" s="195"/>
      <c r="E175" s="195"/>
      <c r="F175" s="195"/>
      <c r="G175" s="195"/>
    </row>
    <row r="176" spans="2:7" ht="15">
      <c r="B176" s="195"/>
      <c r="C176" s="195"/>
      <c r="D176" s="195"/>
      <c r="E176" s="195"/>
      <c r="F176" s="195"/>
      <c r="G176" s="195"/>
    </row>
    <row r="177" spans="2:7" ht="15">
      <c r="B177" s="195"/>
      <c r="C177" s="195"/>
      <c r="D177" s="195"/>
      <c r="E177" s="195"/>
      <c r="F177" s="195"/>
      <c r="G177" s="195"/>
    </row>
    <row r="178" spans="2:7" ht="15">
      <c r="B178" s="195"/>
      <c r="C178" s="195"/>
      <c r="D178" s="195"/>
      <c r="E178" s="195"/>
      <c r="F178" s="195"/>
      <c r="G178" s="195"/>
    </row>
    <row r="179" spans="2:7" ht="15">
      <c r="B179" s="195"/>
      <c r="C179" s="195"/>
      <c r="D179" s="195"/>
      <c r="E179" s="195"/>
      <c r="F179" s="195"/>
      <c r="G179" s="195"/>
    </row>
    <row r="180" spans="2:7" ht="15">
      <c r="B180" s="195"/>
      <c r="C180" s="195"/>
      <c r="D180" s="195"/>
      <c r="E180" s="195"/>
      <c r="F180" s="195"/>
      <c r="G180" s="195"/>
    </row>
    <row r="181" spans="2:7" ht="15">
      <c r="B181" s="195"/>
      <c r="C181" s="195"/>
      <c r="D181" s="195"/>
      <c r="E181" s="195"/>
      <c r="F181" s="195"/>
      <c r="G181" s="195"/>
    </row>
    <row r="182" spans="2:7" ht="15">
      <c r="B182" s="195"/>
      <c r="C182" s="195"/>
      <c r="D182" s="195"/>
      <c r="E182" s="195"/>
      <c r="F182" s="195"/>
      <c r="G182" s="195"/>
    </row>
    <row r="183" spans="2:7" ht="15">
      <c r="B183" s="195"/>
      <c r="C183" s="195"/>
      <c r="D183" s="195"/>
      <c r="E183" s="195"/>
      <c r="F183" s="195"/>
      <c r="G183" s="195"/>
    </row>
    <row r="184" spans="2:7" ht="15">
      <c r="B184" s="195"/>
      <c r="C184" s="195"/>
      <c r="D184" s="195"/>
      <c r="E184" s="195"/>
      <c r="F184" s="195"/>
      <c r="G184" s="195"/>
    </row>
    <row r="185" spans="2:7" ht="15">
      <c r="B185" s="195"/>
      <c r="C185" s="195"/>
      <c r="D185" s="195"/>
      <c r="E185" s="195"/>
      <c r="F185" s="195"/>
      <c r="G185" s="195"/>
    </row>
    <row r="186" spans="2:7" ht="15">
      <c r="B186" s="195"/>
      <c r="C186" s="195"/>
      <c r="D186" s="195"/>
      <c r="E186" s="195"/>
      <c r="F186" s="195"/>
      <c r="G186" s="195"/>
    </row>
    <row r="187" spans="2:7" ht="15">
      <c r="B187" s="195"/>
      <c r="C187" s="195"/>
      <c r="D187" s="195"/>
      <c r="E187" s="195"/>
      <c r="F187" s="195"/>
      <c r="G187" s="195"/>
    </row>
    <row r="188" spans="2:7" ht="15">
      <c r="B188" s="195"/>
      <c r="C188" s="195"/>
      <c r="D188" s="195"/>
      <c r="E188" s="195"/>
      <c r="F188" s="195"/>
      <c r="G188" s="195"/>
    </row>
    <row r="189" spans="2:7" ht="15">
      <c r="B189" s="195"/>
      <c r="C189" s="195"/>
      <c r="D189" s="195"/>
      <c r="E189" s="195"/>
      <c r="F189" s="195"/>
      <c r="G189" s="195"/>
    </row>
    <row r="190" spans="2:7" ht="15">
      <c r="B190" s="195"/>
      <c r="C190" s="195"/>
      <c r="D190" s="195"/>
      <c r="E190" s="195"/>
      <c r="F190" s="195"/>
      <c r="G190" s="195"/>
    </row>
    <row r="191" spans="2:7" ht="15">
      <c r="B191" s="195"/>
      <c r="C191" s="195"/>
      <c r="D191" s="195"/>
      <c r="E191" s="195"/>
      <c r="F191" s="195"/>
      <c r="G191" s="195"/>
    </row>
    <row r="192" spans="2:7" ht="15">
      <c r="B192" s="195"/>
      <c r="C192" s="195"/>
      <c r="D192" s="195"/>
      <c r="E192" s="195"/>
      <c r="F192" s="195"/>
      <c r="G192" s="195"/>
    </row>
    <row r="193" spans="2:7" ht="15">
      <c r="B193" s="195"/>
      <c r="C193" s="195"/>
      <c r="D193" s="195"/>
      <c r="E193" s="195"/>
      <c r="F193" s="195"/>
      <c r="G193" s="195"/>
    </row>
    <row r="194" spans="2:7" ht="15">
      <c r="B194" s="195"/>
      <c r="C194" s="195"/>
      <c r="D194" s="195"/>
      <c r="E194" s="195"/>
      <c r="F194" s="195"/>
      <c r="G194" s="195"/>
    </row>
    <row r="195" spans="2:7" ht="15">
      <c r="B195" s="195"/>
      <c r="C195" s="195"/>
      <c r="D195" s="195"/>
      <c r="E195" s="195"/>
      <c r="F195" s="195"/>
      <c r="G195" s="195"/>
    </row>
    <row r="196" spans="2:7" ht="15">
      <c r="B196" s="195"/>
      <c r="C196" s="195"/>
      <c r="D196" s="195"/>
      <c r="E196" s="195"/>
      <c r="F196" s="195"/>
      <c r="G196" s="195"/>
    </row>
    <row r="197" spans="2:7" ht="15">
      <c r="B197" s="195"/>
      <c r="C197" s="195"/>
      <c r="D197" s="195"/>
      <c r="E197" s="195"/>
      <c r="F197" s="195"/>
      <c r="G197" s="195"/>
    </row>
    <row r="198" spans="2:7" ht="15">
      <c r="B198" s="195"/>
      <c r="C198" s="195"/>
      <c r="D198" s="195"/>
      <c r="E198" s="195"/>
      <c r="F198" s="195"/>
      <c r="G198" s="195"/>
    </row>
    <row r="199" spans="2:7" ht="15">
      <c r="B199" s="195"/>
      <c r="C199" s="195"/>
      <c r="D199" s="195"/>
      <c r="E199" s="195"/>
      <c r="F199" s="195"/>
      <c r="G199" s="195"/>
    </row>
    <row r="200" spans="2:7" ht="15">
      <c r="B200" s="195"/>
      <c r="C200" s="195"/>
      <c r="D200" s="195"/>
      <c r="E200" s="195"/>
      <c r="F200" s="195"/>
      <c r="G200" s="195"/>
    </row>
    <row r="201" spans="2:7" ht="15">
      <c r="B201" s="195"/>
      <c r="C201" s="195"/>
      <c r="D201" s="195"/>
      <c r="E201" s="195"/>
      <c r="F201" s="195"/>
      <c r="G201" s="195"/>
    </row>
    <row r="202" spans="2:7" ht="15">
      <c r="B202" s="195"/>
      <c r="C202" s="195"/>
      <c r="D202" s="195"/>
      <c r="E202" s="195"/>
      <c r="F202" s="195"/>
      <c r="G202" s="195"/>
    </row>
    <row r="203" spans="2:7" ht="15">
      <c r="B203" s="195"/>
      <c r="C203" s="195"/>
      <c r="D203" s="195"/>
      <c r="E203" s="195"/>
      <c r="F203" s="195"/>
      <c r="G203" s="195"/>
    </row>
    <row r="204" spans="2:7" ht="15">
      <c r="B204" s="195"/>
      <c r="C204" s="195"/>
      <c r="D204" s="195"/>
      <c r="E204" s="195"/>
      <c r="F204" s="195"/>
      <c r="G204" s="195"/>
    </row>
    <row r="205" spans="2:7" ht="15">
      <c r="B205" s="195"/>
      <c r="C205" s="195"/>
      <c r="D205" s="195"/>
      <c r="E205" s="195"/>
      <c r="F205" s="195"/>
      <c r="G205" s="195"/>
    </row>
    <row r="206" spans="2:7" ht="15">
      <c r="B206" s="195"/>
      <c r="C206" s="195"/>
      <c r="D206" s="195"/>
      <c r="E206" s="195"/>
      <c r="F206" s="195"/>
      <c r="G206" s="195"/>
    </row>
    <row r="207" spans="2:7" ht="15">
      <c r="B207" s="195"/>
      <c r="C207" s="195"/>
      <c r="D207" s="195"/>
      <c r="E207" s="195"/>
      <c r="F207" s="195"/>
      <c r="G207" s="195"/>
    </row>
    <row r="208" spans="2:7" ht="15">
      <c r="B208" s="195"/>
      <c r="C208" s="195"/>
      <c r="D208" s="195"/>
      <c r="E208" s="195"/>
      <c r="F208" s="195"/>
      <c r="G208" s="195"/>
    </row>
    <row r="209" spans="2:7" ht="15">
      <c r="B209" s="195"/>
      <c r="C209" s="195"/>
      <c r="D209" s="195"/>
      <c r="E209" s="195"/>
      <c r="F209" s="195"/>
      <c r="G209" s="195"/>
    </row>
    <row r="210" spans="2:7" ht="15">
      <c r="B210" s="195"/>
      <c r="C210" s="195"/>
      <c r="D210" s="195"/>
      <c r="E210" s="195"/>
      <c r="F210" s="195"/>
      <c r="G210" s="195"/>
    </row>
    <row r="211" spans="2:7" ht="15">
      <c r="B211" s="195"/>
      <c r="C211" s="195"/>
      <c r="D211" s="195"/>
      <c r="E211" s="195"/>
      <c r="F211" s="195"/>
      <c r="G211" s="195"/>
    </row>
    <row r="212" spans="2:7" ht="15">
      <c r="B212" s="195"/>
      <c r="C212" s="195"/>
      <c r="D212" s="195"/>
      <c r="E212" s="195"/>
      <c r="F212" s="195"/>
      <c r="G212" s="195"/>
    </row>
    <row r="213" spans="2:7" ht="15">
      <c r="B213" s="195"/>
      <c r="C213" s="195"/>
      <c r="D213" s="195"/>
      <c r="E213" s="195"/>
      <c r="F213" s="195"/>
      <c r="G213" s="195"/>
    </row>
    <row r="214" spans="2:7" ht="15">
      <c r="B214" s="195"/>
      <c r="C214" s="195"/>
      <c r="D214" s="195"/>
      <c r="E214" s="195"/>
      <c r="F214" s="195"/>
      <c r="G214" s="195"/>
    </row>
    <row r="215" spans="2:7" ht="15">
      <c r="B215" s="195"/>
      <c r="C215" s="195"/>
      <c r="D215" s="195"/>
      <c r="E215" s="195"/>
      <c r="F215" s="195"/>
      <c r="G215" s="195"/>
    </row>
    <row r="216" spans="2:7" ht="15">
      <c r="B216" s="195"/>
      <c r="C216" s="195"/>
      <c r="D216" s="195"/>
      <c r="E216" s="195"/>
      <c r="F216" s="195"/>
      <c r="G216" s="195"/>
    </row>
    <row r="217" spans="2:7" ht="15">
      <c r="B217" s="195"/>
      <c r="C217" s="195"/>
      <c r="D217" s="195"/>
      <c r="E217" s="195"/>
      <c r="F217" s="195"/>
      <c r="G217" s="195"/>
    </row>
    <row r="218" spans="2:7" ht="15">
      <c r="B218" s="195"/>
      <c r="C218" s="195"/>
      <c r="D218" s="195"/>
      <c r="E218" s="195"/>
      <c r="F218" s="195"/>
      <c r="G218" s="195"/>
    </row>
    <row r="219" spans="2:7" ht="15">
      <c r="B219" s="195"/>
      <c r="C219" s="195"/>
      <c r="D219" s="195"/>
      <c r="E219" s="195"/>
      <c r="F219" s="195"/>
      <c r="G219" s="195"/>
    </row>
    <row r="220" spans="2:7" ht="15">
      <c r="B220" s="195"/>
      <c r="C220" s="195"/>
      <c r="D220" s="195"/>
      <c r="E220" s="195"/>
      <c r="F220" s="195"/>
      <c r="G220" s="195"/>
    </row>
    <row r="221" spans="2:7" ht="15">
      <c r="B221" s="195"/>
      <c r="C221" s="195"/>
      <c r="D221" s="195"/>
      <c r="E221" s="195"/>
      <c r="F221" s="195"/>
      <c r="G221" s="195"/>
    </row>
    <row r="222" spans="2:7" ht="15">
      <c r="B222" s="195"/>
      <c r="C222" s="195"/>
      <c r="D222" s="195"/>
      <c r="E222" s="195"/>
      <c r="F222" s="195"/>
      <c r="G222" s="195"/>
    </row>
    <row r="223" spans="2:7" ht="15">
      <c r="B223" s="195"/>
      <c r="C223" s="195"/>
      <c r="D223" s="195"/>
      <c r="E223" s="195"/>
      <c r="F223" s="195"/>
      <c r="G223" s="195"/>
    </row>
    <row r="224" spans="2:7" ht="15">
      <c r="B224" s="195"/>
      <c r="C224" s="195"/>
      <c r="D224" s="195"/>
      <c r="E224" s="195"/>
      <c r="F224" s="195"/>
      <c r="G224" s="195"/>
    </row>
    <row r="225" spans="2:7" ht="15">
      <c r="B225" s="195"/>
      <c r="C225" s="195"/>
      <c r="D225" s="195"/>
      <c r="E225" s="195"/>
      <c r="F225" s="195"/>
      <c r="G225" s="195"/>
    </row>
    <row r="226" spans="2:7" ht="15">
      <c r="B226" s="195"/>
      <c r="C226" s="195"/>
      <c r="D226" s="195"/>
      <c r="E226" s="195"/>
      <c r="F226" s="195"/>
      <c r="G226" s="195"/>
    </row>
    <row r="227" spans="2:7" ht="15">
      <c r="B227" s="195"/>
      <c r="C227" s="195"/>
      <c r="D227" s="195"/>
      <c r="E227" s="195"/>
      <c r="F227" s="195"/>
      <c r="G227" s="195"/>
    </row>
    <row r="228" spans="2:7" ht="15">
      <c r="B228" s="195"/>
      <c r="C228" s="195"/>
      <c r="D228" s="195"/>
      <c r="E228" s="195"/>
      <c r="F228" s="195"/>
      <c r="G228" s="195"/>
    </row>
    <row r="229" spans="2:7" ht="15">
      <c r="B229" s="195"/>
      <c r="C229" s="195"/>
      <c r="D229" s="195"/>
      <c r="E229" s="195"/>
      <c r="F229" s="195"/>
      <c r="G229" s="195"/>
    </row>
    <row r="230" spans="2:7" ht="15">
      <c r="B230" s="195"/>
      <c r="C230" s="195"/>
      <c r="D230" s="195"/>
      <c r="E230" s="195"/>
      <c r="F230" s="195"/>
      <c r="G230" s="195"/>
    </row>
    <row r="231" spans="2:7" ht="15">
      <c r="B231" s="195"/>
      <c r="C231" s="195"/>
      <c r="D231" s="195"/>
      <c r="E231" s="195"/>
      <c r="F231" s="195"/>
      <c r="G231" s="195"/>
    </row>
    <row r="232" spans="2:7" ht="15">
      <c r="B232" s="195"/>
      <c r="C232" s="195"/>
      <c r="D232" s="195"/>
      <c r="E232" s="195"/>
      <c r="F232" s="195"/>
      <c r="G232" s="195"/>
    </row>
    <row r="233" spans="2:7" ht="15">
      <c r="B233" s="195"/>
      <c r="C233" s="195"/>
      <c r="D233" s="195"/>
      <c r="E233" s="195"/>
      <c r="F233" s="195"/>
      <c r="G233" s="195"/>
    </row>
    <row r="234" spans="2:7" ht="15">
      <c r="B234" s="195"/>
      <c r="C234" s="195"/>
      <c r="D234" s="195"/>
      <c r="E234" s="195"/>
      <c r="F234" s="195"/>
      <c r="G234" s="195"/>
    </row>
    <row r="235" spans="2:7" ht="15">
      <c r="B235" s="195"/>
      <c r="C235" s="195"/>
      <c r="D235" s="195"/>
      <c r="E235" s="195"/>
      <c r="F235" s="195"/>
      <c r="G235" s="195"/>
    </row>
    <row r="236" spans="2:7" ht="15">
      <c r="B236" s="195"/>
      <c r="C236" s="195"/>
      <c r="D236" s="195"/>
      <c r="E236" s="195"/>
      <c r="F236" s="195"/>
      <c r="G236" s="195"/>
    </row>
    <row r="237" spans="2:7" ht="15">
      <c r="B237" s="195"/>
      <c r="C237" s="195"/>
      <c r="D237" s="195"/>
      <c r="E237" s="195"/>
      <c r="F237" s="195"/>
      <c r="G237" s="195"/>
    </row>
    <row r="238" spans="2:7" ht="15">
      <c r="B238" s="195"/>
      <c r="C238" s="195"/>
      <c r="D238" s="195"/>
      <c r="E238" s="195"/>
      <c r="F238" s="195"/>
      <c r="G238" s="195"/>
    </row>
    <row r="239" spans="2:7" ht="15">
      <c r="B239" s="195"/>
      <c r="C239" s="195"/>
      <c r="D239" s="195"/>
      <c r="E239" s="195"/>
      <c r="F239" s="195"/>
      <c r="G239" s="195"/>
    </row>
    <row r="240" spans="2:7" ht="15">
      <c r="B240" s="195"/>
      <c r="C240" s="195"/>
      <c r="D240" s="195"/>
      <c r="E240" s="195"/>
      <c r="F240" s="195"/>
      <c r="G240" s="195"/>
    </row>
    <row r="241" spans="2:7" ht="15">
      <c r="B241" s="195"/>
      <c r="C241" s="195"/>
      <c r="D241" s="195"/>
      <c r="E241" s="195"/>
      <c r="F241" s="195"/>
      <c r="G241" s="195"/>
    </row>
    <row r="242" spans="2:7" ht="15">
      <c r="B242" s="195"/>
      <c r="C242" s="195"/>
      <c r="D242" s="195"/>
      <c r="E242" s="195"/>
      <c r="F242" s="195"/>
      <c r="G242" s="195"/>
    </row>
    <row r="243" spans="2:7" ht="15">
      <c r="B243" s="195"/>
      <c r="C243" s="195"/>
      <c r="D243" s="195"/>
      <c r="E243" s="195"/>
      <c r="F243" s="195"/>
      <c r="G243" s="195"/>
    </row>
    <row r="244" spans="2:7" ht="15">
      <c r="B244" s="195"/>
      <c r="C244" s="195"/>
      <c r="D244" s="195"/>
      <c r="E244" s="195"/>
      <c r="F244" s="195"/>
      <c r="G244" s="195"/>
    </row>
    <row r="245" spans="2:7" ht="15">
      <c r="B245" s="195"/>
      <c r="C245" s="195"/>
      <c r="D245" s="195"/>
      <c r="E245" s="195"/>
      <c r="F245" s="195"/>
      <c r="G245" s="195"/>
    </row>
    <row r="246" spans="2:7" ht="15">
      <c r="B246" s="195"/>
      <c r="C246" s="195"/>
      <c r="D246" s="195"/>
      <c r="E246" s="195"/>
      <c r="F246" s="195"/>
      <c r="G246" s="195"/>
    </row>
    <row r="247" spans="2:7" ht="15">
      <c r="B247" s="195"/>
      <c r="C247" s="195"/>
      <c r="D247" s="195"/>
      <c r="E247" s="195"/>
      <c r="F247" s="195"/>
      <c r="G247" s="195"/>
    </row>
    <row r="248" spans="2:7" ht="15">
      <c r="B248" s="195"/>
      <c r="C248" s="195"/>
      <c r="D248" s="195"/>
      <c r="E248" s="195"/>
      <c r="F248" s="195"/>
      <c r="G248" s="195"/>
    </row>
    <row r="249" spans="2:7" ht="15">
      <c r="B249" s="195"/>
      <c r="C249" s="195"/>
      <c r="D249" s="195"/>
      <c r="E249" s="195"/>
      <c r="F249" s="195"/>
      <c r="G249" s="195"/>
    </row>
    <row r="250" spans="2:7" ht="15">
      <c r="B250" s="195"/>
      <c r="C250" s="195"/>
      <c r="D250" s="195"/>
      <c r="E250" s="195"/>
      <c r="F250" s="195"/>
      <c r="G250" s="195"/>
    </row>
    <row r="251" spans="2:7" ht="15">
      <c r="B251" s="195"/>
      <c r="C251" s="195"/>
      <c r="D251" s="195"/>
      <c r="E251" s="195"/>
      <c r="F251" s="195"/>
      <c r="G251" s="195"/>
    </row>
    <row r="252" spans="2:7" ht="15">
      <c r="B252" s="195"/>
      <c r="C252" s="195"/>
      <c r="D252" s="195"/>
      <c r="E252" s="195"/>
      <c r="F252" s="195"/>
      <c r="G252" s="195"/>
    </row>
    <row r="253" spans="2:7" ht="15">
      <c r="B253" s="195"/>
      <c r="C253" s="195"/>
      <c r="D253" s="195"/>
      <c r="E253" s="195"/>
      <c r="F253" s="195"/>
      <c r="G253" s="195"/>
    </row>
    <row r="254" spans="2:7" ht="15">
      <c r="B254" s="195"/>
      <c r="C254" s="195"/>
      <c r="D254" s="195"/>
      <c r="E254" s="195"/>
      <c r="F254" s="195"/>
      <c r="G254" s="195"/>
    </row>
    <row r="255" spans="2:7" ht="15">
      <c r="B255" s="195"/>
      <c r="C255" s="195"/>
      <c r="D255" s="195"/>
      <c r="E255" s="195"/>
      <c r="F255" s="195"/>
      <c r="G255" s="195"/>
    </row>
    <row r="256" spans="2:7" ht="15">
      <c r="B256" s="195"/>
      <c r="C256" s="195"/>
      <c r="D256" s="195"/>
      <c r="E256" s="195"/>
      <c r="F256" s="195"/>
      <c r="G256" s="195"/>
    </row>
    <row r="257" spans="2:7" ht="15">
      <c r="B257" s="195"/>
      <c r="C257" s="195"/>
      <c r="D257" s="195"/>
      <c r="E257" s="195"/>
      <c r="F257" s="195"/>
      <c r="G257" s="195"/>
    </row>
    <row r="258" spans="2:7" ht="15">
      <c r="B258" s="195"/>
      <c r="C258" s="195"/>
      <c r="D258" s="195"/>
      <c r="E258" s="195"/>
      <c r="F258" s="195"/>
      <c r="G258" s="195"/>
    </row>
    <row r="259" spans="2:7" ht="15">
      <c r="B259" s="195"/>
      <c r="C259" s="195"/>
      <c r="D259" s="195"/>
      <c r="E259" s="195"/>
      <c r="F259" s="195"/>
      <c r="G259" s="195"/>
    </row>
    <row r="260" spans="2:7" ht="15">
      <c r="B260" s="195"/>
      <c r="C260" s="195"/>
      <c r="D260" s="195"/>
      <c r="E260" s="195"/>
      <c r="F260" s="195"/>
      <c r="G260" s="195"/>
    </row>
    <row r="261" spans="2:7" ht="15">
      <c r="B261" s="195"/>
      <c r="C261" s="195"/>
      <c r="D261" s="195"/>
      <c r="E261" s="195"/>
      <c r="F261" s="195"/>
      <c r="G261" s="195"/>
    </row>
    <row r="262" spans="2:7" ht="15">
      <c r="B262" s="195"/>
      <c r="C262" s="195"/>
      <c r="D262" s="195"/>
      <c r="E262" s="195"/>
      <c r="F262" s="195"/>
      <c r="G262" s="195"/>
    </row>
    <row r="263" spans="2:7" ht="15">
      <c r="B263" s="195"/>
      <c r="C263" s="195"/>
      <c r="D263" s="195"/>
      <c r="E263" s="195"/>
      <c r="F263" s="195"/>
      <c r="G263" s="195"/>
    </row>
    <row r="264" spans="2:7" ht="15">
      <c r="B264" s="195"/>
      <c r="C264" s="195"/>
      <c r="D264" s="195"/>
      <c r="E264" s="195"/>
      <c r="F264" s="195"/>
      <c r="G264" s="195"/>
    </row>
    <row r="265" spans="2:7" ht="15">
      <c r="B265" s="195"/>
      <c r="C265" s="195"/>
      <c r="D265" s="195"/>
      <c r="E265" s="195"/>
      <c r="F265" s="195"/>
      <c r="G265" s="195"/>
    </row>
    <row r="266" spans="2:7" ht="15">
      <c r="B266" s="195"/>
      <c r="C266" s="195"/>
      <c r="D266" s="195"/>
      <c r="E266" s="195"/>
      <c r="F266" s="195"/>
      <c r="G266" s="195"/>
    </row>
    <row r="267" spans="2:7" ht="15">
      <c r="B267" s="195"/>
      <c r="C267" s="195"/>
      <c r="D267" s="195"/>
      <c r="E267" s="195"/>
      <c r="F267" s="195"/>
      <c r="G267" s="195"/>
    </row>
    <row r="268" spans="2:7" ht="15">
      <c r="B268" s="195"/>
      <c r="C268" s="195"/>
      <c r="D268" s="195"/>
      <c r="E268" s="195"/>
      <c r="F268" s="195"/>
      <c r="G268" s="195"/>
    </row>
    <row r="269" spans="2:7" ht="15">
      <c r="B269" s="195"/>
      <c r="C269" s="195"/>
      <c r="D269" s="195"/>
      <c r="E269" s="195"/>
      <c r="F269" s="195"/>
      <c r="G269" s="195"/>
    </row>
    <row r="270" spans="2:7" ht="15">
      <c r="B270" s="195"/>
      <c r="C270" s="195"/>
      <c r="D270" s="195"/>
      <c r="E270" s="195"/>
      <c r="F270" s="195"/>
      <c r="G270" s="195"/>
    </row>
    <row r="271" spans="2:7" ht="15">
      <c r="B271" s="195"/>
      <c r="C271" s="195"/>
      <c r="D271" s="195"/>
      <c r="E271" s="195"/>
      <c r="F271" s="195"/>
      <c r="G271" s="195"/>
    </row>
    <row r="272" spans="2:7" ht="15">
      <c r="B272" s="195"/>
      <c r="C272" s="195"/>
      <c r="D272" s="195"/>
      <c r="E272" s="195"/>
      <c r="F272" s="195"/>
      <c r="G272" s="195"/>
    </row>
    <row r="273" spans="2:7" ht="15">
      <c r="B273" s="195"/>
      <c r="C273" s="195"/>
      <c r="D273" s="195"/>
      <c r="E273" s="195"/>
      <c r="F273" s="195"/>
      <c r="G273" s="195"/>
    </row>
    <row r="274" spans="2:7" ht="15">
      <c r="B274" s="195"/>
      <c r="C274" s="195"/>
      <c r="D274" s="195"/>
      <c r="E274" s="195"/>
      <c r="F274" s="195"/>
      <c r="G274" s="195"/>
    </row>
    <row r="275" spans="2:7" ht="15">
      <c r="B275" s="195"/>
      <c r="C275" s="195"/>
      <c r="D275" s="195"/>
      <c r="E275" s="195"/>
      <c r="F275" s="195"/>
      <c r="G275" s="195"/>
    </row>
    <row r="276" spans="2:7" ht="15">
      <c r="B276" s="195"/>
      <c r="C276" s="195"/>
      <c r="D276" s="195"/>
      <c r="E276" s="195"/>
      <c r="F276" s="195"/>
      <c r="G276" s="195"/>
    </row>
    <row r="277" spans="2:7" ht="15">
      <c r="B277" s="195"/>
      <c r="C277" s="195"/>
      <c r="D277" s="195"/>
      <c r="E277" s="195"/>
      <c r="F277" s="195"/>
      <c r="G277" s="195"/>
    </row>
    <row r="278" spans="2:7" ht="15">
      <c r="B278" s="195"/>
      <c r="C278" s="195"/>
      <c r="D278" s="195"/>
      <c r="E278" s="195"/>
      <c r="F278" s="195"/>
      <c r="G278" s="195"/>
    </row>
    <row r="279" spans="2:7" ht="15">
      <c r="B279" s="195"/>
      <c r="C279" s="195"/>
      <c r="D279" s="195"/>
      <c r="E279" s="195"/>
      <c r="F279" s="195"/>
      <c r="G279" s="195"/>
    </row>
    <row r="280" spans="2:7" ht="15">
      <c r="B280" s="195"/>
      <c r="C280" s="195"/>
      <c r="D280" s="195"/>
      <c r="E280" s="195"/>
      <c r="F280" s="195"/>
      <c r="G280" s="195"/>
    </row>
  </sheetData>
  <sheetProtection/>
  <mergeCells count="13">
    <mergeCell ref="F109:F110"/>
    <mergeCell ref="F111:F112"/>
    <mergeCell ref="G107:G108"/>
    <mergeCell ref="G109:G110"/>
    <mergeCell ref="G111:G112"/>
    <mergeCell ref="G103:G104"/>
    <mergeCell ref="G105:G106"/>
    <mergeCell ref="A2:G2"/>
    <mergeCell ref="C70:G70"/>
    <mergeCell ref="B100:G100"/>
    <mergeCell ref="F103:F104"/>
    <mergeCell ref="F105:F106"/>
    <mergeCell ref="F107:F10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18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8.00390625" style="83" customWidth="1"/>
    <col min="2" max="2" width="21.28125" style="82" customWidth="1"/>
    <col min="3" max="3" width="15.8515625" style="82" customWidth="1"/>
    <col min="4" max="4" width="21.421875" style="82" customWidth="1"/>
    <col min="5" max="5" width="13.00390625" style="83" customWidth="1"/>
    <col min="6" max="6" width="9.8515625" style="83" customWidth="1"/>
    <col min="7" max="7" width="7.421875" style="82" customWidth="1"/>
    <col min="8" max="9" width="12.140625" style="83" customWidth="1"/>
    <col min="10" max="10" width="10.7109375" style="82" customWidth="1"/>
    <col min="11" max="11" width="16.8515625" style="83" customWidth="1"/>
    <col min="12" max="12" width="14.57421875" style="83" customWidth="1"/>
    <col min="13" max="16384" width="9.140625" style="83" customWidth="1"/>
  </cols>
  <sheetData>
    <row r="2" spans="1:10" s="81" customFormat="1" ht="15">
      <c r="A2" s="203" t="s">
        <v>614</v>
      </c>
      <c r="B2" s="204"/>
      <c r="C2" s="204"/>
      <c r="D2" s="204"/>
      <c r="E2" s="204"/>
      <c r="F2" s="204"/>
      <c r="G2" s="204"/>
      <c r="H2" s="204"/>
      <c r="I2" s="79"/>
      <c r="J2" s="80"/>
    </row>
    <row r="3" spans="1:9" ht="36" customHeight="1">
      <c r="A3" s="203" t="s">
        <v>615</v>
      </c>
      <c r="B3" s="204"/>
      <c r="C3" s="204"/>
      <c r="D3" s="204"/>
      <c r="E3" s="204"/>
      <c r="F3" s="204"/>
      <c r="G3" s="204"/>
      <c r="H3" s="204"/>
      <c r="I3" s="79"/>
    </row>
    <row r="4" spans="2:13" ht="15">
      <c r="B4" s="205" t="s">
        <v>616</v>
      </c>
      <c r="C4" s="205"/>
      <c r="D4" s="205"/>
      <c r="E4" s="205"/>
      <c r="F4" s="205"/>
      <c r="G4" s="205"/>
      <c r="K4" s="85"/>
      <c r="L4" s="85"/>
      <c r="M4" s="85"/>
    </row>
    <row r="5" spans="2:13" s="86" customFormat="1" ht="15">
      <c r="B5" s="87"/>
      <c r="C5" s="87"/>
      <c r="D5" s="87"/>
      <c r="E5" s="87"/>
      <c r="F5" s="87"/>
      <c r="G5" s="87"/>
      <c r="J5" s="88"/>
      <c r="K5" s="89"/>
      <c r="L5" s="89"/>
      <c r="M5" s="89"/>
    </row>
    <row r="6" spans="1:13" s="86" customFormat="1" ht="18.75">
      <c r="A6"/>
      <c r="B6" s="208" t="s">
        <v>617</v>
      </c>
      <c r="C6" s="208"/>
      <c r="D6" s="208"/>
      <c r="E6"/>
      <c r="F6"/>
      <c r="G6" s="87"/>
      <c r="J6" s="88"/>
      <c r="K6" s="89"/>
      <c r="L6" s="89"/>
      <c r="M6" s="89"/>
    </row>
    <row r="7" s="86" customFormat="1" ht="15"/>
    <row r="8" spans="1:13" s="86" customFormat="1" ht="15">
      <c r="A8"/>
      <c r="B8" s="90" t="s">
        <v>618</v>
      </c>
      <c r="C8" s="91"/>
      <c r="D8" s="92" t="s">
        <v>619</v>
      </c>
      <c r="E8" s="92" t="s">
        <v>42</v>
      </c>
      <c r="F8"/>
      <c r="G8" s="87"/>
      <c r="J8" s="88"/>
      <c r="K8" s="89"/>
      <c r="L8" s="89"/>
      <c r="M8" s="89"/>
    </row>
    <row r="9" spans="1:13" s="86" customFormat="1" ht="30">
      <c r="A9" s="93" t="s">
        <v>4</v>
      </c>
      <c r="B9" s="93" t="s">
        <v>5</v>
      </c>
      <c r="C9" s="93" t="s">
        <v>620</v>
      </c>
      <c r="D9" s="93" t="s">
        <v>621</v>
      </c>
      <c r="E9" s="93" t="s">
        <v>622</v>
      </c>
      <c r="F9" s="94" t="s">
        <v>623</v>
      </c>
      <c r="G9" s="87"/>
      <c r="J9" s="88"/>
      <c r="K9" s="89"/>
      <c r="L9" s="89"/>
      <c r="M9" s="89"/>
    </row>
    <row r="10" spans="1:13" s="86" customFormat="1" ht="15">
      <c r="A10" s="95">
        <v>1</v>
      </c>
      <c r="B10" s="96" t="s">
        <v>295</v>
      </c>
      <c r="C10" s="95">
        <v>1975</v>
      </c>
      <c r="D10" s="95" t="s">
        <v>0</v>
      </c>
      <c r="E10" s="97">
        <v>0.003647222222222222</v>
      </c>
      <c r="F10" s="95">
        <v>1</v>
      </c>
      <c r="G10" s="87"/>
      <c r="J10" s="88"/>
      <c r="K10" s="89"/>
      <c r="L10" s="89"/>
      <c r="M10" s="89"/>
    </row>
    <row r="11" spans="1:13" s="86" customFormat="1" ht="15">
      <c r="A11" s="95">
        <v>2</v>
      </c>
      <c r="B11" s="96" t="s">
        <v>624</v>
      </c>
      <c r="C11" s="95">
        <v>1977</v>
      </c>
      <c r="D11" s="95" t="s">
        <v>0</v>
      </c>
      <c r="E11" s="97">
        <v>0.003752083333333333</v>
      </c>
      <c r="F11" s="95">
        <v>2</v>
      </c>
      <c r="G11" s="87"/>
      <c r="J11" s="88"/>
      <c r="K11" s="89"/>
      <c r="L11" s="89"/>
      <c r="M11" s="89"/>
    </row>
    <row r="12" spans="1:13" s="86" customFormat="1" ht="15">
      <c r="A12" s="95">
        <v>3</v>
      </c>
      <c r="B12" s="96" t="s">
        <v>307</v>
      </c>
      <c r="C12" s="95">
        <v>1961</v>
      </c>
      <c r="D12" s="95" t="s">
        <v>0</v>
      </c>
      <c r="E12" s="97">
        <v>0.003795138888888889</v>
      </c>
      <c r="F12" s="95">
        <v>3</v>
      </c>
      <c r="G12" s="87"/>
      <c r="J12" s="88"/>
      <c r="K12" s="89"/>
      <c r="L12" s="89"/>
      <c r="M12" s="89"/>
    </row>
    <row r="13" spans="1:13" s="86" customFormat="1" ht="15">
      <c r="A13" s="31">
        <v>4</v>
      </c>
      <c r="B13" s="35" t="s">
        <v>625</v>
      </c>
      <c r="C13" s="31">
        <v>1953</v>
      </c>
      <c r="D13" s="31" t="s">
        <v>22</v>
      </c>
      <c r="E13" s="98">
        <v>0.003809027777777778</v>
      </c>
      <c r="F13" s="31">
        <v>4</v>
      </c>
      <c r="G13" s="87"/>
      <c r="J13" s="88"/>
      <c r="K13" s="89"/>
      <c r="L13" s="89"/>
      <c r="M13" s="89"/>
    </row>
    <row r="14" spans="1:13" s="86" customFormat="1" ht="15">
      <c r="A14" s="31">
        <v>5</v>
      </c>
      <c r="B14" s="35" t="s">
        <v>297</v>
      </c>
      <c r="C14" s="31">
        <v>1957</v>
      </c>
      <c r="D14" s="31" t="s">
        <v>154</v>
      </c>
      <c r="E14" s="98">
        <v>0.003870486111111111</v>
      </c>
      <c r="F14" s="31">
        <v>5</v>
      </c>
      <c r="G14" s="87"/>
      <c r="J14" s="88"/>
      <c r="K14" s="89"/>
      <c r="L14" s="89"/>
      <c r="M14" s="89"/>
    </row>
    <row r="15" spans="1:13" s="86" customFormat="1" ht="15">
      <c r="A15" s="31">
        <v>6</v>
      </c>
      <c r="B15" s="35" t="s">
        <v>11</v>
      </c>
      <c r="C15" s="31">
        <v>1956</v>
      </c>
      <c r="D15" s="31" t="s">
        <v>0</v>
      </c>
      <c r="E15" s="98">
        <v>0.003922453703703704</v>
      </c>
      <c r="F15" s="31">
        <v>6</v>
      </c>
      <c r="G15" s="87"/>
      <c r="J15" s="88"/>
      <c r="K15" s="89"/>
      <c r="L15" s="89"/>
      <c r="M15" s="89"/>
    </row>
    <row r="16" spans="1:13" s="86" customFormat="1" ht="15">
      <c r="A16" s="31">
        <v>7</v>
      </c>
      <c r="B16" s="35" t="s">
        <v>626</v>
      </c>
      <c r="C16" s="31">
        <v>1982</v>
      </c>
      <c r="D16" s="31" t="s">
        <v>22</v>
      </c>
      <c r="E16" s="98">
        <v>0.003931712962962963</v>
      </c>
      <c r="F16" s="31">
        <v>7</v>
      </c>
      <c r="G16" s="87"/>
      <c r="J16" s="88"/>
      <c r="K16" s="89"/>
      <c r="L16" s="89"/>
      <c r="M16" s="89"/>
    </row>
    <row r="17" spans="1:13" s="86" customFormat="1" ht="15">
      <c r="A17" s="31">
        <v>8</v>
      </c>
      <c r="B17" s="35" t="s">
        <v>15</v>
      </c>
      <c r="C17" s="31">
        <v>1963</v>
      </c>
      <c r="D17" s="31" t="s">
        <v>0</v>
      </c>
      <c r="E17" s="98">
        <v>0.0039631944444444445</v>
      </c>
      <c r="F17" s="31">
        <v>8</v>
      </c>
      <c r="G17" s="87"/>
      <c r="J17" s="88"/>
      <c r="K17" s="89"/>
      <c r="L17" s="89"/>
      <c r="M17" s="89"/>
    </row>
    <row r="18" spans="1:13" s="86" customFormat="1" ht="15">
      <c r="A18" s="31">
        <v>9</v>
      </c>
      <c r="B18" s="35" t="s">
        <v>627</v>
      </c>
      <c r="C18" s="31">
        <v>1998</v>
      </c>
      <c r="D18" s="31" t="s">
        <v>0</v>
      </c>
      <c r="E18" s="98">
        <v>0.0040578703703703705</v>
      </c>
      <c r="F18" s="31">
        <v>9</v>
      </c>
      <c r="G18" s="87"/>
      <c r="J18" s="88"/>
      <c r="K18" s="89"/>
      <c r="L18" s="89"/>
      <c r="M18" s="89"/>
    </row>
    <row r="19" spans="1:13" s="86" customFormat="1" ht="15">
      <c r="A19" s="31">
        <v>10</v>
      </c>
      <c r="B19" s="35" t="s">
        <v>628</v>
      </c>
      <c r="C19" s="31">
        <v>1991</v>
      </c>
      <c r="D19" s="31" t="s">
        <v>154</v>
      </c>
      <c r="E19" s="98">
        <v>0.004189814814814815</v>
      </c>
      <c r="F19" s="31">
        <v>10</v>
      </c>
      <c r="G19" s="87"/>
      <c r="J19" s="88"/>
      <c r="K19" s="89"/>
      <c r="L19" s="89"/>
      <c r="M19" s="89"/>
    </row>
    <row r="20" spans="1:13" s="86" customFormat="1" ht="15">
      <c r="A20" s="31">
        <v>11</v>
      </c>
      <c r="B20" s="35" t="s">
        <v>629</v>
      </c>
      <c r="C20" s="31">
        <v>1997</v>
      </c>
      <c r="D20" s="31" t="s">
        <v>0</v>
      </c>
      <c r="E20" s="98">
        <v>0.004249537037037037</v>
      </c>
      <c r="F20" s="31">
        <v>11</v>
      </c>
      <c r="G20" s="87"/>
      <c r="J20" s="88"/>
      <c r="K20" s="89"/>
      <c r="L20" s="89"/>
      <c r="M20" s="89"/>
    </row>
    <row r="21" spans="1:13" s="86" customFormat="1" ht="15">
      <c r="A21" s="31">
        <v>12</v>
      </c>
      <c r="B21" s="35" t="s">
        <v>630</v>
      </c>
      <c r="C21" s="31">
        <v>1997</v>
      </c>
      <c r="D21" s="31" t="s">
        <v>0</v>
      </c>
      <c r="E21" s="98">
        <v>0.004336921296296296</v>
      </c>
      <c r="F21" s="31">
        <v>12</v>
      </c>
      <c r="G21" s="87"/>
      <c r="J21" s="88"/>
      <c r="K21" s="89"/>
      <c r="L21" s="89"/>
      <c r="M21" s="89"/>
    </row>
    <row r="22" spans="1:13" s="86" customFormat="1" ht="15">
      <c r="A22" s="31">
        <v>13</v>
      </c>
      <c r="B22" s="35" t="s">
        <v>631</v>
      </c>
      <c r="C22" s="31">
        <v>1997</v>
      </c>
      <c r="D22" s="31" t="s">
        <v>0</v>
      </c>
      <c r="E22" s="98">
        <v>0.004368055555555556</v>
      </c>
      <c r="F22" s="31">
        <v>13</v>
      </c>
      <c r="G22" s="87"/>
      <c r="J22" s="88"/>
      <c r="K22" s="89"/>
      <c r="L22" s="89"/>
      <c r="M22" s="89"/>
    </row>
    <row r="23" spans="1:13" s="86" customFormat="1" ht="15">
      <c r="A23" s="31"/>
      <c r="B23" s="35" t="s">
        <v>417</v>
      </c>
      <c r="C23" s="31">
        <v>1995</v>
      </c>
      <c r="D23" s="31" t="s">
        <v>0</v>
      </c>
      <c r="E23" s="98" t="s">
        <v>632</v>
      </c>
      <c r="F23" s="31"/>
      <c r="G23" s="87"/>
      <c r="J23" s="88"/>
      <c r="K23" s="89"/>
      <c r="L23" s="89"/>
      <c r="M23" s="89"/>
    </row>
    <row r="24" spans="1:13" s="86" customFormat="1" ht="15">
      <c r="A24"/>
      <c r="B24"/>
      <c r="C24"/>
      <c r="D24"/>
      <c r="E24" s="99"/>
      <c r="F24"/>
      <c r="G24" s="87"/>
      <c r="J24" s="88"/>
      <c r="K24" s="89"/>
      <c r="L24" s="89"/>
      <c r="M24" s="89"/>
    </row>
    <row r="25" spans="1:13" s="86" customFormat="1" ht="15">
      <c r="A25"/>
      <c r="B25"/>
      <c r="C25"/>
      <c r="D25"/>
      <c r="E25" s="99"/>
      <c r="F25"/>
      <c r="G25" s="87"/>
      <c r="J25" s="88"/>
      <c r="K25" s="89"/>
      <c r="L25" s="89"/>
      <c r="M25" s="89"/>
    </row>
    <row r="26" spans="1:13" s="86" customFormat="1" ht="15">
      <c r="A26"/>
      <c r="B26" s="206" t="s">
        <v>617</v>
      </c>
      <c r="C26" s="206"/>
      <c r="D26" s="206"/>
      <c r="E26"/>
      <c r="F26"/>
      <c r="G26" s="87"/>
      <c r="J26" s="88"/>
      <c r="K26" s="89"/>
      <c r="L26" s="89"/>
      <c r="M26" s="89"/>
    </row>
    <row r="27" spans="1:13" s="86" customFormat="1" ht="15">
      <c r="A27"/>
      <c r="B27" s="90" t="s">
        <v>633</v>
      </c>
      <c r="C27" s="91"/>
      <c r="D27" s="92" t="s">
        <v>619</v>
      </c>
      <c r="E27" s="92" t="s">
        <v>634</v>
      </c>
      <c r="F27"/>
      <c r="G27" s="87"/>
      <c r="J27" s="88"/>
      <c r="K27" s="89"/>
      <c r="L27" s="89"/>
      <c r="M27" s="89"/>
    </row>
    <row r="28" spans="1:13" s="86" customFormat="1" ht="30">
      <c r="A28" s="93" t="s">
        <v>4</v>
      </c>
      <c r="B28" s="93" t="s">
        <v>5</v>
      </c>
      <c r="C28" s="93" t="s">
        <v>620</v>
      </c>
      <c r="D28" s="93" t="s">
        <v>621</v>
      </c>
      <c r="E28" s="93" t="s">
        <v>622</v>
      </c>
      <c r="F28" s="94" t="s">
        <v>623</v>
      </c>
      <c r="G28" s="87"/>
      <c r="J28" s="88"/>
      <c r="K28" s="89"/>
      <c r="L28" s="89"/>
      <c r="M28" s="89"/>
    </row>
    <row r="29" spans="1:13" s="86" customFormat="1" ht="15">
      <c r="A29" s="95">
        <v>1</v>
      </c>
      <c r="B29" s="96" t="s">
        <v>635</v>
      </c>
      <c r="C29" s="95">
        <v>1988</v>
      </c>
      <c r="D29" s="95" t="s">
        <v>0</v>
      </c>
      <c r="E29" s="97">
        <v>0.0026699074074074073</v>
      </c>
      <c r="F29" s="95">
        <v>1</v>
      </c>
      <c r="G29" s="87"/>
      <c r="J29" s="88"/>
      <c r="K29" s="89"/>
      <c r="L29" s="89"/>
      <c r="M29" s="89"/>
    </row>
    <row r="30" spans="1:13" s="86" customFormat="1" ht="15">
      <c r="A30" s="95">
        <v>2</v>
      </c>
      <c r="B30" s="96" t="s">
        <v>636</v>
      </c>
      <c r="C30" s="95">
        <v>1979</v>
      </c>
      <c r="D30" s="95" t="s">
        <v>21</v>
      </c>
      <c r="E30" s="97">
        <v>0.002679398148148148</v>
      </c>
      <c r="F30" s="95">
        <v>2</v>
      </c>
      <c r="G30" s="87"/>
      <c r="J30" s="88"/>
      <c r="K30" s="89"/>
      <c r="L30" s="89"/>
      <c r="M30" s="89"/>
    </row>
    <row r="31" spans="1:13" s="86" customFormat="1" ht="15">
      <c r="A31" s="95">
        <v>3</v>
      </c>
      <c r="B31" s="96" t="s">
        <v>637</v>
      </c>
      <c r="C31" s="95">
        <v>1974</v>
      </c>
      <c r="D31" s="95" t="s">
        <v>21</v>
      </c>
      <c r="E31" s="97">
        <v>0.002799768518518518</v>
      </c>
      <c r="F31" s="95">
        <v>3</v>
      </c>
      <c r="G31" s="87"/>
      <c r="J31" s="88"/>
      <c r="K31" s="89"/>
      <c r="L31" s="89"/>
      <c r="M31" s="89"/>
    </row>
    <row r="32" spans="1:13" s="86" customFormat="1" ht="15">
      <c r="A32" s="31">
        <v>4</v>
      </c>
      <c r="B32" s="35" t="s">
        <v>638</v>
      </c>
      <c r="C32" s="31">
        <v>1989</v>
      </c>
      <c r="D32" s="31" t="s">
        <v>0</v>
      </c>
      <c r="E32" s="98">
        <v>0.0028368055555555555</v>
      </c>
      <c r="F32" s="31">
        <v>4</v>
      </c>
      <c r="G32" s="87"/>
      <c r="J32" s="88"/>
      <c r="K32" s="89"/>
      <c r="L32" s="89"/>
      <c r="M32" s="89"/>
    </row>
    <row r="33" spans="1:13" s="86" customFormat="1" ht="15">
      <c r="A33" s="31">
        <v>5</v>
      </c>
      <c r="B33" s="35" t="s">
        <v>295</v>
      </c>
      <c r="C33" s="31">
        <v>1975</v>
      </c>
      <c r="D33" s="31" t="s">
        <v>0</v>
      </c>
      <c r="E33" s="98">
        <v>0.002877199074074074</v>
      </c>
      <c r="F33" s="31">
        <v>5</v>
      </c>
      <c r="G33" s="87"/>
      <c r="J33" s="88"/>
      <c r="K33" s="89"/>
      <c r="L33" s="89"/>
      <c r="M33" s="89"/>
    </row>
    <row r="34" spans="1:13" s="86" customFormat="1" ht="15">
      <c r="A34" s="31">
        <v>6</v>
      </c>
      <c r="B34" s="35" t="s">
        <v>639</v>
      </c>
      <c r="C34" s="31">
        <v>1980</v>
      </c>
      <c r="D34" s="31" t="s">
        <v>0</v>
      </c>
      <c r="E34" s="98">
        <v>0.0028870370370370373</v>
      </c>
      <c r="F34" s="31">
        <v>6</v>
      </c>
      <c r="G34" s="87"/>
      <c r="J34" s="88"/>
      <c r="K34" s="89"/>
      <c r="L34" s="89"/>
      <c r="M34" s="89"/>
    </row>
    <row r="35" spans="1:13" s="86" customFormat="1" ht="15">
      <c r="A35" s="31">
        <v>7</v>
      </c>
      <c r="B35" s="35" t="s">
        <v>19</v>
      </c>
      <c r="C35" s="31">
        <v>1988</v>
      </c>
      <c r="D35" s="31" t="s">
        <v>0</v>
      </c>
      <c r="E35" s="98">
        <v>0.0029192129629629633</v>
      </c>
      <c r="F35" s="31">
        <v>7</v>
      </c>
      <c r="G35" s="87"/>
      <c r="J35" s="88"/>
      <c r="K35" s="89"/>
      <c r="L35" s="89"/>
      <c r="M35" s="89"/>
    </row>
    <row r="36" spans="1:13" s="86" customFormat="1" ht="15">
      <c r="A36" s="31">
        <v>8</v>
      </c>
      <c r="B36" s="35" t="s">
        <v>640</v>
      </c>
      <c r="C36" s="31">
        <v>1989</v>
      </c>
      <c r="D36" s="31" t="s">
        <v>21</v>
      </c>
      <c r="E36" s="98">
        <v>0.002927777777777778</v>
      </c>
      <c r="F36" s="31">
        <v>8</v>
      </c>
      <c r="G36" s="87"/>
      <c r="J36" s="88"/>
      <c r="K36" s="89"/>
      <c r="L36" s="89"/>
      <c r="M36" s="89"/>
    </row>
    <row r="37" spans="1:13" s="86" customFormat="1" ht="15">
      <c r="A37" s="31">
        <v>9</v>
      </c>
      <c r="B37" s="35" t="s">
        <v>641</v>
      </c>
      <c r="C37" s="31">
        <v>1974</v>
      </c>
      <c r="D37" s="31" t="s">
        <v>21</v>
      </c>
      <c r="E37" s="98">
        <v>0.002962962962962963</v>
      </c>
      <c r="F37" s="31">
        <v>9</v>
      </c>
      <c r="G37" s="87"/>
      <c r="J37" s="88"/>
      <c r="K37" s="89"/>
      <c r="L37" s="89"/>
      <c r="M37" s="89"/>
    </row>
    <row r="38" spans="1:13" s="86" customFormat="1" ht="15">
      <c r="A38" s="31">
        <v>10</v>
      </c>
      <c r="B38" s="35" t="s">
        <v>320</v>
      </c>
      <c r="C38" s="31">
        <v>1966</v>
      </c>
      <c r="D38" s="31" t="s">
        <v>21</v>
      </c>
      <c r="E38" s="98">
        <v>0.003023148148148148</v>
      </c>
      <c r="F38" s="31">
        <v>10</v>
      </c>
      <c r="G38" s="87"/>
      <c r="J38" s="88"/>
      <c r="K38" s="89"/>
      <c r="L38" s="89"/>
      <c r="M38" s="89"/>
    </row>
    <row r="39" spans="1:13" s="86" customFormat="1" ht="15">
      <c r="A39" s="31">
        <v>11</v>
      </c>
      <c r="B39" s="35" t="s">
        <v>642</v>
      </c>
      <c r="C39" s="31">
        <v>1982</v>
      </c>
      <c r="D39" s="31" t="s">
        <v>21</v>
      </c>
      <c r="E39" s="98">
        <v>0.003034259259259259</v>
      </c>
      <c r="F39" s="31">
        <v>11</v>
      </c>
      <c r="G39" s="87"/>
      <c r="J39" s="88"/>
      <c r="K39" s="89"/>
      <c r="L39" s="89"/>
      <c r="M39" s="89"/>
    </row>
    <row r="40" spans="1:13" s="86" customFormat="1" ht="15">
      <c r="A40" s="31">
        <v>12</v>
      </c>
      <c r="B40" s="35" t="s">
        <v>643</v>
      </c>
      <c r="C40" s="31">
        <v>1980</v>
      </c>
      <c r="D40" s="31" t="s">
        <v>21</v>
      </c>
      <c r="E40" s="98">
        <v>0.0030578703703703705</v>
      </c>
      <c r="F40" s="31">
        <v>12</v>
      </c>
      <c r="G40" s="87"/>
      <c r="J40" s="88"/>
      <c r="K40" s="89"/>
      <c r="L40" s="89"/>
      <c r="M40" s="89"/>
    </row>
    <row r="41" spans="1:13" s="86" customFormat="1" ht="15">
      <c r="A41" s="31">
        <v>13</v>
      </c>
      <c r="B41" s="35" t="s">
        <v>644</v>
      </c>
      <c r="C41" s="31">
        <v>1996</v>
      </c>
      <c r="D41" s="31" t="s">
        <v>21</v>
      </c>
      <c r="E41" s="98">
        <v>0.0030752314814814813</v>
      </c>
      <c r="F41" s="31">
        <v>13</v>
      </c>
      <c r="G41" s="87"/>
      <c r="J41" s="88"/>
      <c r="K41" s="89"/>
      <c r="L41" s="89"/>
      <c r="M41" s="89"/>
    </row>
    <row r="42" spans="1:13" s="86" customFormat="1" ht="15">
      <c r="A42" s="31">
        <v>14</v>
      </c>
      <c r="B42" s="35" t="s">
        <v>324</v>
      </c>
      <c r="C42" s="31">
        <v>1954</v>
      </c>
      <c r="D42" s="31" t="s">
        <v>21</v>
      </c>
      <c r="E42" s="98">
        <v>0.003110069444444445</v>
      </c>
      <c r="F42" s="31">
        <v>14</v>
      </c>
      <c r="G42" s="87"/>
      <c r="J42" s="88"/>
      <c r="K42" s="89"/>
      <c r="L42" s="89"/>
      <c r="M42" s="89"/>
    </row>
    <row r="43" spans="1:13" s="86" customFormat="1" ht="15">
      <c r="A43" s="31">
        <v>15</v>
      </c>
      <c r="B43" s="35" t="s">
        <v>645</v>
      </c>
      <c r="C43" s="31">
        <v>1998</v>
      </c>
      <c r="D43" s="31" t="s">
        <v>22</v>
      </c>
      <c r="E43" s="98">
        <v>0.0031307870370370365</v>
      </c>
      <c r="F43" s="31">
        <v>15</v>
      </c>
      <c r="G43" s="87"/>
      <c r="J43" s="88"/>
      <c r="K43" s="89"/>
      <c r="L43" s="89"/>
      <c r="M43" s="89"/>
    </row>
    <row r="44" spans="1:13" s="86" customFormat="1" ht="15">
      <c r="A44" s="31">
        <v>16</v>
      </c>
      <c r="B44" s="35" t="s">
        <v>646</v>
      </c>
      <c r="C44" s="31">
        <v>1996</v>
      </c>
      <c r="D44" s="31" t="s">
        <v>0</v>
      </c>
      <c r="E44" s="98">
        <v>0.003159722222222222</v>
      </c>
      <c r="F44" s="31">
        <v>16</v>
      </c>
      <c r="G44" s="87"/>
      <c r="J44" s="88"/>
      <c r="K44" s="89"/>
      <c r="L44" s="89"/>
      <c r="M44" s="89"/>
    </row>
    <row r="45" spans="1:13" s="86" customFormat="1" ht="15">
      <c r="A45" s="31">
        <v>17</v>
      </c>
      <c r="B45" s="35" t="s">
        <v>647</v>
      </c>
      <c r="C45" s="31">
        <v>1998</v>
      </c>
      <c r="D45" s="31" t="s">
        <v>0</v>
      </c>
      <c r="E45" s="98">
        <v>0.0031695601851851854</v>
      </c>
      <c r="F45" s="31">
        <v>17</v>
      </c>
      <c r="G45" s="87"/>
      <c r="J45" s="88"/>
      <c r="K45" s="89"/>
      <c r="L45" s="89"/>
      <c r="M45" s="89"/>
    </row>
    <row r="46" spans="1:13" s="86" customFormat="1" ht="15">
      <c r="A46" s="31">
        <v>18</v>
      </c>
      <c r="B46" s="35" t="s">
        <v>648</v>
      </c>
      <c r="C46" s="31">
        <v>1998</v>
      </c>
      <c r="D46" s="31" t="s">
        <v>0</v>
      </c>
      <c r="E46" s="98">
        <v>0.0031851851851851854</v>
      </c>
      <c r="F46" s="31">
        <v>18</v>
      </c>
      <c r="G46" s="87"/>
      <c r="J46" s="88"/>
      <c r="K46" s="89"/>
      <c r="L46" s="89"/>
      <c r="M46" s="89"/>
    </row>
    <row r="47" spans="1:13" s="86" customFormat="1" ht="15">
      <c r="A47" s="31">
        <v>19</v>
      </c>
      <c r="B47" s="35" t="s">
        <v>649</v>
      </c>
      <c r="C47" s="31">
        <v>1991</v>
      </c>
      <c r="D47" s="31" t="s">
        <v>21</v>
      </c>
      <c r="E47" s="98">
        <v>0.003226157407407408</v>
      </c>
      <c r="F47" s="31">
        <v>19</v>
      </c>
      <c r="G47" s="87"/>
      <c r="J47" s="88"/>
      <c r="K47" s="89"/>
      <c r="L47" s="89"/>
      <c r="M47" s="89"/>
    </row>
    <row r="48" spans="1:13" s="86" customFormat="1" ht="15">
      <c r="A48" s="31">
        <v>20</v>
      </c>
      <c r="B48" s="35" t="s">
        <v>303</v>
      </c>
      <c r="C48" s="31">
        <v>1970</v>
      </c>
      <c r="D48" s="31" t="s">
        <v>0</v>
      </c>
      <c r="E48" s="98">
        <v>0.0032570601851851853</v>
      </c>
      <c r="F48" s="31">
        <v>20</v>
      </c>
      <c r="G48" s="87"/>
      <c r="J48" s="88"/>
      <c r="K48" s="89"/>
      <c r="L48" s="89"/>
      <c r="M48" s="89"/>
    </row>
    <row r="49" spans="1:13" s="86" customFormat="1" ht="15">
      <c r="A49" s="31">
        <v>21</v>
      </c>
      <c r="B49" s="35" t="s">
        <v>650</v>
      </c>
      <c r="C49" s="31">
        <v>1998</v>
      </c>
      <c r="D49" s="31" t="s">
        <v>0</v>
      </c>
      <c r="E49" s="98">
        <v>0.003291203703703704</v>
      </c>
      <c r="F49" s="31">
        <v>21</v>
      </c>
      <c r="G49" s="87"/>
      <c r="J49" s="88"/>
      <c r="K49" s="89"/>
      <c r="L49" s="89"/>
      <c r="M49" s="89"/>
    </row>
    <row r="50" spans="1:13" s="86" customFormat="1" ht="15">
      <c r="A50" s="31">
        <v>22</v>
      </c>
      <c r="B50" s="35" t="s">
        <v>651</v>
      </c>
      <c r="C50" s="31">
        <v>1996</v>
      </c>
      <c r="D50" s="31" t="s">
        <v>0</v>
      </c>
      <c r="E50" s="98">
        <v>0.0033828703703703707</v>
      </c>
      <c r="F50" s="31">
        <v>22</v>
      </c>
      <c r="G50" s="87"/>
      <c r="J50" s="88"/>
      <c r="K50" s="89"/>
      <c r="L50" s="89"/>
      <c r="M50" s="89"/>
    </row>
    <row r="51" spans="1:13" s="86" customFormat="1" ht="15">
      <c r="A51" s="31">
        <v>23</v>
      </c>
      <c r="B51" s="35" t="s">
        <v>652</v>
      </c>
      <c r="C51" s="31">
        <v>1986</v>
      </c>
      <c r="D51" s="31" t="s">
        <v>0</v>
      </c>
      <c r="E51" s="98">
        <v>0.003396990740740741</v>
      </c>
      <c r="F51" s="31">
        <v>23</v>
      </c>
      <c r="G51" s="87"/>
      <c r="J51" s="88"/>
      <c r="K51" s="89"/>
      <c r="L51" s="89"/>
      <c r="M51" s="89"/>
    </row>
    <row r="52" spans="1:13" s="86" customFormat="1" ht="15">
      <c r="A52" s="31">
        <v>24</v>
      </c>
      <c r="B52" s="35" t="s">
        <v>332</v>
      </c>
      <c r="C52" s="31">
        <v>1999</v>
      </c>
      <c r="D52" s="31" t="s">
        <v>21</v>
      </c>
      <c r="E52" s="98">
        <v>0.003474537037037037</v>
      </c>
      <c r="F52" s="31">
        <v>24</v>
      </c>
      <c r="G52" s="87"/>
      <c r="J52" s="88"/>
      <c r="K52" s="89"/>
      <c r="L52" s="89"/>
      <c r="M52" s="89"/>
    </row>
    <row r="53" spans="1:13" s="86" customFormat="1" ht="15">
      <c r="A53" s="31">
        <v>25</v>
      </c>
      <c r="B53" s="35" t="s">
        <v>653</v>
      </c>
      <c r="C53" s="31">
        <v>1957</v>
      </c>
      <c r="D53" s="31" t="s">
        <v>654</v>
      </c>
      <c r="E53" s="98">
        <v>0.003630787037037037</v>
      </c>
      <c r="F53" s="31">
        <v>25</v>
      </c>
      <c r="G53" s="87"/>
      <c r="J53" s="88"/>
      <c r="K53" s="89"/>
      <c r="L53" s="89"/>
      <c r="M53" s="89"/>
    </row>
    <row r="54" spans="1:13" s="86" customFormat="1" ht="15">
      <c r="A54" s="31">
        <v>26</v>
      </c>
      <c r="B54" s="35" t="s">
        <v>655</v>
      </c>
      <c r="C54" s="31">
        <v>1995</v>
      </c>
      <c r="D54" s="31" t="s">
        <v>0</v>
      </c>
      <c r="E54" s="98">
        <v>0.004212731481481481</v>
      </c>
      <c r="F54" s="31">
        <v>26</v>
      </c>
      <c r="G54" s="87"/>
      <c r="J54" s="88"/>
      <c r="K54" s="89"/>
      <c r="L54" s="89"/>
      <c r="M54" s="89"/>
    </row>
    <row r="55" spans="1:13" s="86" customFormat="1" ht="15">
      <c r="A55" s="31">
        <v>27</v>
      </c>
      <c r="B55" s="35" t="s">
        <v>656</v>
      </c>
      <c r="C55" s="31">
        <v>1995</v>
      </c>
      <c r="D55" s="31" t="s">
        <v>22</v>
      </c>
      <c r="E55" s="98">
        <v>0.004621990740740741</v>
      </c>
      <c r="F55" s="31">
        <v>27</v>
      </c>
      <c r="G55" s="87"/>
      <c r="J55" s="88"/>
      <c r="K55" s="89"/>
      <c r="L55" s="89"/>
      <c r="M55" s="89"/>
    </row>
    <row r="56" spans="1:13" s="86" customFormat="1" ht="15">
      <c r="A56"/>
      <c r="B56"/>
      <c r="C56"/>
      <c r="D56"/>
      <c r="E56"/>
      <c r="F56"/>
      <c r="G56" s="87"/>
      <c r="J56" s="88"/>
      <c r="K56" s="89"/>
      <c r="L56" s="89"/>
      <c r="M56" s="89"/>
    </row>
    <row r="57" spans="1:13" s="86" customFormat="1" ht="18.75">
      <c r="A57"/>
      <c r="B57" s="100" t="s">
        <v>118</v>
      </c>
      <c r="C57" s="84"/>
      <c r="D57"/>
      <c r="E57"/>
      <c r="F57"/>
      <c r="G57" s="87"/>
      <c r="J57" s="88"/>
      <c r="K57" s="89"/>
      <c r="L57" s="89"/>
      <c r="M57" s="89"/>
    </row>
    <row r="58" spans="1:13" s="86" customFormat="1" ht="15">
      <c r="A58"/>
      <c r="B58" s="83"/>
      <c r="C58" s="79"/>
      <c r="D58" s="79"/>
      <c r="E58" s="79"/>
      <c r="F58" s="79"/>
      <c r="G58" s="87"/>
      <c r="J58" s="88"/>
      <c r="K58" s="89"/>
      <c r="L58" s="89"/>
      <c r="M58" s="89"/>
    </row>
    <row r="59" spans="1:13" s="86" customFormat="1" ht="15">
      <c r="A59"/>
      <c r="B59" s="84" t="s">
        <v>617</v>
      </c>
      <c r="C59" s="79"/>
      <c r="D59" s="79"/>
      <c r="E59"/>
      <c r="F59"/>
      <c r="G59" s="87"/>
      <c r="J59" s="88"/>
      <c r="K59" s="89"/>
      <c r="L59" s="89"/>
      <c r="M59" s="89"/>
    </row>
    <row r="60" spans="1:13" s="86" customFormat="1" ht="15">
      <c r="A60"/>
      <c r="B60" s="90" t="s">
        <v>657</v>
      </c>
      <c r="C60"/>
      <c r="D60" s="92" t="s">
        <v>619</v>
      </c>
      <c r="E60" s="92" t="s">
        <v>634</v>
      </c>
      <c r="F60"/>
      <c r="G60" s="87"/>
      <c r="J60" s="88"/>
      <c r="K60" s="89"/>
      <c r="L60" s="89"/>
      <c r="M60" s="89"/>
    </row>
    <row r="61" spans="1:13" s="86" customFormat="1" ht="30">
      <c r="A61" s="93" t="s">
        <v>4</v>
      </c>
      <c r="B61" s="93" t="s">
        <v>5</v>
      </c>
      <c r="C61" s="93" t="s">
        <v>620</v>
      </c>
      <c r="D61" s="93" t="s">
        <v>621</v>
      </c>
      <c r="E61" s="93" t="s">
        <v>622</v>
      </c>
      <c r="F61" s="94" t="s">
        <v>623</v>
      </c>
      <c r="G61" s="87"/>
      <c r="J61" s="88"/>
      <c r="K61" s="89"/>
      <c r="L61" s="89"/>
      <c r="M61" s="89"/>
    </row>
    <row r="62" spans="1:13" s="86" customFormat="1" ht="15">
      <c r="A62" s="95">
        <v>1</v>
      </c>
      <c r="B62" s="96" t="s">
        <v>658</v>
      </c>
      <c r="C62" s="95">
        <v>1979</v>
      </c>
      <c r="D62" s="95" t="s">
        <v>0</v>
      </c>
      <c r="E62" s="97">
        <v>0.0031620370370370374</v>
      </c>
      <c r="F62" s="95">
        <v>1</v>
      </c>
      <c r="G62" s="87"/>
      <c r="J62" s="88"/>
      <c r="K62" s="89"/>
      <c r="L62" s="89"/>
      <c r="M62" s="89"/>
    </row>
    <row r="63" spans="1:13" s="86" customFormat="1" ht="15">
      <c r="A63" s="95">
        <v>2</v>
      </c>
      <c r="B63" s="96" t="s">
        <v>659</v>
      </c>
      <c r="C63" s="95">
        <v>1999</v>
      </c>
      <c r="D63" s="95" t="s">
        <v>0</v>
      </c>
      <c r="E63" s="97">
        <v>0.0034398148148148144</v>
      </c>
      <c r="F63" s="95">
        <v>2</v>
      </c>
      <c r="G63" s="87"/>
      <c r="J63" s="88"/>
      <c r="K63" s="89"/>
      <c r="L63" s="89"/>
      <c r="M63" s="89"/>
    </row>
    <row r="64" spans="1:13" s="86" customFormat="1" ht="15">
      <c r="A64" s="95">
        <v>3</v>
      </c>
      <c r="B64" s="96" t="s">
        <v>660</v>
      </c>
      <c r="C64" s="95">
        <v>1996</v>
      </c>
      <c r="D64" s="95" t="s">
        <v>0</v>
      </c>
      <c r="E64" s="97">
        <v>0.0034560185185185184</v>
      </c>
      <c r="F64" s="95">
        <v>3</v>
      </c>
      <c r="G64" s="87"/>
      <c r="J64" s="88"/>
      <c r="K64" s="89"/>
      <c r="L64" s="89"/>
      <c r="M64" s="89"/>
    </row>
    <row r="65" spans="1:13" s="86" customFormat="1" ht="15">
      <c r="A65"/>
      <c r="B65"/>
      <c r="C65"/>
      <c r="D65"/>
      <c r="E65"/>
      <c r="F65"/>
      <c r="G65" s="87"/>
      <c r="J65" s="88"/>
      <c r="K65" s="89"/>
      <c r="L65" s="89"/>
      <c r="M65" s="89"/>
    </row>
    <row r="66" spans="1:13" s="86" customFormat="1" ht="15">
      <c r="A66"/>
      <c r="B66"/>
      <c r="C66"/>
      <c r="D66"/>
      <c r="E66"/>
      <c r="F66"/>
      <c r="G66" s="87"/>
      <c r="J66" s="88"/>
      <c r="K66" s="89"/>
      <c r="L66" s="89"/>
      <c r="M66" s="89"/>
    </row>
    <row r="67" spans="1:13" s="86" customFormat="1" ht="15">
      <c r="A67"/>
      <c r="B67" s="84" t="s">
        <v>617</v>
      </c>
      <c r="C67" s="79"/>
      <c r="D67" s="79"/>
      <c r="E67"/>
      <c r="F67"/>
      <c r="G67" s="87"/>
      <c r="J67" s="88"/>
      <c r="K67" s="89"/>
      <c r="L67" s="89"/>
      <c r="M67" s="89"/>
    </row>
    <row r="68" spans="1:13" s="86" customFormat="1" ht="15">
      <c r="A68"/>
      <c r="B68" s="90" t="s">
        <v>661</v>
      </c>
      <c r="C68"/>
      <c r="D68" s="92" t="s">
        <v>619</v>
      </c>
      <c r="E68" s="92" t="s">
        <v>662</v>
      </c>
      <c r="F68"/>
      <c r="G68" s="87"/>
      <c r="J68" s="88"/>
      <c r="K68" s="89"/>
      <c r="L68" s="89"/>
      <c r="M68" s="89"/>
    </row>
    <row r="69" spans="1:13" s="86" customFormat="1" ht="30">
      <c r="A69" s="93" t="s">
        <v>4</v>
      </c>
      <c r="B69" s="93" t="s">
        <v>5</v>
      </c>
      <c r="C69" s="93" t="s">
        <v>620</v>
      </c>
      <c r="D69" s="93" t="s">
        <v>621</v>
      </c>
      <c r="E69" s="93" t="s">
        <v>622</v>
      </c>
      <c r="F69" s="94" t="s">
        <v>623</v>
      </c>
      <c r="G69" s="87"/>
      <c r="J69" s="88"/>
      <c r="K69" s="89"/>
      <c r="L69" s="89"/>
      <c r="M69" s="89"/>
    </row>
    <row r="70" spans="1:13" s="86" customFormat="1" ht="15">
      <c r="A70" s="95">
        <v>1</v>
      </c>
      <c r="B70" s="96" t="s">
        <v>663</v>
      </c>
      <c r="C70" s="95">
        <v>1984</v>
      </c>
      <c r="D70" s="95" t="s">
        <v>21</v>
      </c>
      <c r="E70" s="97">
        <v>0.002140046296296296</v>
      </c>
      <c r="F70" s="95">
        <v>1</v>
      </c>
      <c r="G70" s="87"/>
      <c r="J70" s="88"/>
      <c r="K70" s="89"/>
      <c r="L70" s="89"/>
      <c r="M70" s="89"/>
    </row>
    <row r="71" spans="1:13" s="86" customFormat="1" ht="15">
      <c r="A71" s="95">
        <v>2</v>
      </c>
      <c r="B71" s="96" t="s">
        <v>664</v>
      </c>
      <c r="C71" s="95">
        <v>1997</v>
      </c>
      <c r="D71" s="95" t="s">
        <v>21</v>
      </c>
      <c r="E71" s="97">
        <v>0.0021631944444444446</v>
      </c>
      <c r="F71" s="95">
        <v>2</v>
      </c>
      <c r="G71" s="87"/>
      <c r="J71" s="88"/>
      <c r="K71" s="89"/>
      <c r="L71" s="89"/>
      <c r="M71" s="89"/>
    </row>
    <row r="72" spans="1:13" s="86" customFormat="1" ht="15">
      <c r="A72" s="95">
        <v>3</v>
      </c>
      <c r="B72" s="96" t="s">
        <v>665</v>
      </c>
      <c r="C72" s="95">
        <v>1989</v>
      </c>
      <c r="D72" s="95" t="s">
        <v>0</v>
      </c>
      <c r="E72" s="97">
        <v>0.002179398148148148</v>
      </c>
      <c r="F72" s="95">
        <v>3</v>
      </c>
      <c r="G72" s="87"/>
      <c r="J72" s="88"/>
      <c r="K72" s="89"/>
      <c r="L72" s="89"/>
      <c r="M72" s="89"/>
    </row>
    <row r="73" spans="1:13" s="86" customFormat="1" ht="15">
      <c r="A73" s="31">
        <v>4</v>
      </c>
      <c r="B73" s="35" t="s">
        <v>666</v>
      </c>
      <c r="C73" s="31">
        <v>2001</v>
      </c>
      <c r="D73" s="31" t="s">
        <v>21</v>
      </c>
      <c r="E73" s="98">
        <v>0.0022275462962962965</v>
      </c>
      <c r="F73" s="31">
        <v>4</v>
      </c>
      <c r="G73" s="87"/>
      <c r="J73" s="88"/>
      <c r="K73" s="89"/>
      <c r="L73" s="89"/>
      <c r="M73" s="89"/>
    </row>
    <row r="74" spans="1:13" s="86" customFormat="1" ht="15">
      <c r="A74" s="31">
        <v>5</v>
      </c>
      <c r="B74" s="35" t="s">
        <v>667</v>
      </c>
      <c r="C74" s="31">
        <v>1987</v>
      </c>
      <c r="D74" s="31" t="s">
        <v>0</v>
      </c>
      <c r="E74" s="98">
        <v>0.002349537037037037</v>
      </c>
      <c r="F74" s="31">
        <v>5</v>
      </c>
      <c r="G74" s="87"/>
      <c r="J74" s="88"/>
      <c r="K74" s="89"/>
      <c r="L74" s="89"/>
      <c r="M74" s="89"/>
    </row>
    <row r="75" spans="1:13" s="86" customFormat="1" ht="15">
      <c r="A75" s="31">
        <v>6</v>
      </c>
      <c r="B75" s="35" t="s">
        <v>345</v>
      </c>
      <c r="C75" s="31">
        <v>1989</v>
      </c>
      <c r="D75" s="31" t="s">
        <v>0</v>
      </c>
      <c r="E75" s="98">
        <v>0.0024027777777777776</v>
      </c>
      <c r="F75" s="31">
        <v>6</v>
      </c>
      <c r="G75" s="87"/>
      <c r="J75" s="88"/>
      <c r="K75" s="89"/>
      <c r="L75" s="89"/>
      <c r="M75" s="89"/>
    </row>
    <row r="76" spans="1:13" s="86" customFormat="1" ht="15">
      <c r="A76" s="31">
        <v>7</v>
      </c>
      <c r="B76" s="35" t="s">
        <v>668</v>
      </c>
      <c r="C76" s="31">
        <v>1961</v>
      </c>
      <c r="D76" s="31" t="s">
        <v>0</v>
      </c>
      <c r="E76" s="98">
        <v>0.0025181712962962966</v>
      </c>
      <c r="F76" s="31">
        <v>7</v>
      </c>
      <c r="G76" s="87"/>
      <c r="J76" s="88"/>
      <c r="K76" s="89"/>
      <c r="L76" s="89"/>
      <c r="M76" s="89"/>
    </row>
    <row r="77" spans="1:13" s="86" customFormat="1" ht="15">
      <c r="A77" s="31">
        <v>8</v>
      </c>
      <c r="B77" s="101" t="s">
        <v>472</v>
      </c>
      <c r="C77" s="31">
        <v>1969</v>
      </c>
      <c r="D77" s="31" t="s">
        <v>0</v>
      </c>
      <c r="E77" s="98">
        <v>0.0025289351851851853</v>
      </c>
      <c r="F77" s="31">
        <v>8</v>
      </c>
      <c r="G77" s="87"/>
      <c r="J77" s="88"/>
      <c r="K77" s="89"/>
      <c r="L77" s="89"/>
      <c r="M77" s="89"/>
    </row>
    <row r="78" spans="1:13" s="86" customFormat="1" ht="15">
      <c r="A78" s="31">
        <v>9</v>
      </c>
      <c r="B78" s="35" t="s">
        <v>669</v>
      </c>
      <c r="C78" s="31">
        <v>1993</v>
      </c>
      <c r="D78" s="31" t="s">
        <v>0</v>
      </c>
      <c r="E78" s="98">
        <v>0.0025775462962962965</v>
      </c>
      <c r="F78" s="31">
        <v>9</v>
      </c>
      <c r="G78" s="87"/>
      <c r="J78" s="88"/>
      <c r="K78" s="89"/>
      <c r="L78" s="89"/>
      <c r="M78" s="89"/>
    </row>
    <row r="79" spans="1:13" s="86" customFormat="1" ht="15">
      <c r="A79" s="31">
        <v>10</v>
      </c>
      <c r="B79" s="35" t="s">
        <v>670</v>
      </c>
      <c r="C79" s="31">
        <v>1997</v>
      </c>
      <c r="D79" s="31" t="s">
        <v>0</v>
      </c>
      <c r="E79" s="98">
        <v>0.0026656249999999996</v>
      </c>
      <c r="F79" s="31">
        <v>10</v>
      </c>
      <c r="G79" s="87"/>
      <c r="J79" s="88"/>
      <c r="K79" s="89"/>
      <c r="L79" s="89"/>
      <c r="M79" s="89"/>
    </row>
    <row r="80" spans="1:13" s="86" customFormat="1" ht="15">
      <c r="A80" s="31">
        <v>11</v>
      </c>
      <c r="B80" s="35" t="s">
        <v>671</v>
      </c>
      <c r="C80" s="31">
        <v>1990</v>
      </c>
      <c r="D80" s="31" t="s">
        <v>21</v>
      </c>
      <c r="E80" s="98">
        <v>0.002841435185185185</v>
      </c>
      <c r="F80" s="31">
        <v>11</v>
      </c>
      <c r="G80" s="87"/>
      <c r="J80" s="88"/>
      <c r="K80" s="89"/>
      <c r="L80" s="89"/>
      <c r="M80" s="89"/>
    </row>
    <row r="81" spans="1:13" s="86" customFormat="1" ht="15">
      <c r="A81" s="31">
        <v>12</v>
      </c>
      <c r="B81" s="102" t="s">
        <v>672</v>
      </c>
      <c r="C81" s="31">
        <v>1976</v>
      </c>
      <c r="D81" s="31" t="s">
        <v>0</v>
      </c>
      <c r="E81" s="98">
        <v>0.0032291666666666666</v>
      </c>
      <c r="F81" s="31">
        <v>12</v>
      </c>
      <c r="G81" s="87"/>
      <c r="J81" s="88"/>
      <c r="K81" s="89"/>
      <c r="L81" s="89"/>
      <c r="M81" s="89"/>
    </row>
    <row r="82" spans="1:13" s="86" customFormat="1" ht="15">
      <c r="A82" s="31">
        <v>13</v>
      </c>
      <c r="B82" s="35" t="s">
        <v>673</v>
      </c>
      <c r="C82" s="31">
        <v>1995</v>
      </c>
      <c r="D82" s="31" t="s">
        <v>0</v>
      </c>
      <c r="E82" s="98">
        <v>0.0035069444444444445</v>
      </c>
      <c r="F82" s="31">
        <v>13</v>
      </c>
      <c r="G82" s="87"/>
      <c r="J82" s="88"/>
      <c r="K82" s="89"/>
      <c r="L82" s="89"/>
      <c r="M82" s="89"/>
    </row>
    <row r="83" spans="1:13" s="86" customFormat="1" ht="15">
      <c r="A83" s="31">
        <v>14</v>
      </c>
      <c r="B83" s="35" t="s">
        <v>674</v>
      </c>
      <c r="C83" s="31">
        <v>1995</v>
      </c>
      <c r="D83" s="31" t="s">
        <v>0</v>
      </c>
      <c r="E83" s="98">
        <v>0.003592592592592593</v>
      </c>
      <c r="F83" s="31">
        <v>14</v>
      </c>
      <c r="G83" s="87"/>
      <c r="J83" s="88"/>
      <c r="K83" s="89"/>
      <c r="L83" s="89"/>
      <c r="M83" s="89"/>
    </row>
    <row r="84" spans="2:13" s="86" customFormat="1" ht="15">
      <c r="B84" s="87"/>
      <c r="C84" s="87"/>
      <c r="D84" s="87"/>
      <c r="E84" s="87"/>
      <c r="F84" s="87"/>
      <c r="G84" s="87"/>
      <c r="J84" s="88"/>
      <c r="K84" s="89"/>
      <c r="L84" s="89"/>
      <c r="M84" s="89"/>
    </row>
    <row r="85" spans="2:13" s="86" customFormat="1" ht="15">
      <c r="B85" s="87"/>
      <c r="C85" s="87"/>
      <c r="D85" s="87"/>
      <c r="E85" s="87"/>
      <c r="F85" s="87"/>
      <c r="G85" s="87"/>
      <c r="J85" s="88"/>
      <c r="K85" s="89"/>
      <c r="L85" s="89"/>
      <c r="M85" s="89"/>
    </row>
    <row r="86" spans="2:13" s="86" customFormat="1" ht="20.25">
      <c r="B86" s="209" t="s">
        <v>675</v>
      </c>
      <c r="C86" s="209"/>
      <c r="D86" s="209"/>
      <c r="E86" s="209"/>
      <c r="F86" s="87"/>
      <c r="G86" s="87"/>
      <c r="J86" s="88"/>
      <c r="K86" s="89"/>
      <c r="L86" s="89"/>
      <c r="M86" s="89"/>
    </row>
    <row r="87" spans="1:13" ht="18.75">
      <c r="A87" s="103" t="s">
        <v>144</v>
      </c>
      <c r="B87" s="87"/>
      <c r="C87" s="87"/>
      <c r="D87" s="87"/>
      <c r="E87" s="87"/>
      <c r="F87" s="87"/>
      <c r="G87" s="87"/>
      <c r="K87" s="85"/>
      <c r="L87" s="85"/>
      <c r="M87" s="85"/>
    </row>
    <row r="88" spans="2:13" ht="15">
      <c r="B88" s="79"/>
      <c r="C88" s="79"/>
      <c r="D88" s="79"/>
      <c r="E88" s="79"/>
      <c r="F88" s="79"/>
      <c r="G88" s="79"/>
      <c r="K88" s="85"/>
      <c r="L88" s="85"/>
      <c r="M88" s="85"/>
    </row>
    <row r="89" spans="1:13" ht="15" customHeight="1">
      <c r="A89" s="206" t="s">
        <v>676</v>
      </c>
      <c r="B89" s="207"/>
      <c r="C89" s="207"/>
      <c r="D89" s="91" t="s">
        <v>677</v>
      </c>
      <c r="E89" s="104" t="s">
        <v>678</v>
      </c>
      <c r="F89" s="92"/>
      <c r="G89" s="92" t="s">
        <v>42</v>
      </c>
      <c r="H89" s="105" t="s">
        <v>679</v>
      </c>
      <c r="I89" s="106"/>
      <c r="J89" s="107" t="s">
        <v>634</v>
      </c>
      <c r="K89" s="85"/>
      <c r="L89" s="85"/>
      <c r="M89" s="85"/>
    </row>
    <row r="90" spans="1:13" ht="15">
      <c r="A90" s="81"/>
      <c r="B90" s="83"/>
      <c r="C90" s="83"/>
      <c r="K90" s="85"/>
      <c r="L90" s="85"/>
      <c r="M90" s="85"/>
    </row>
    <row r="91" spans="1:13" ht="30">
      <c r="A91" s="108" t="s">
        <v>4</v>
      </c>
      <c r="B91" s="108" t="s">
        <v>59</v>
      </c>
      <c r="C91" s="108" t="s">
        <v>680</v>
      </c>
      <c r="D91" s="108" t="s">
        <v>7</v>
      </c>
      <c r="E91" s="93" t="s">
        <v>681</v>
      </c>
      <c r="F91" s="93" t="s">
        <v>682</v>
      </c>
      <c r="G91" s="93" t="s">
        <v>683</v>
      </c>
      <c r="H91" s="94" t="s">
        <v>684</v>
      </c>
      <c r="I91" s="94" t="s">
        <v>685</v>
      </c>
      <c r="J91" s="94" t="s">
        <v>686</v>
      </c>
      <c r="K91" s="109" t="s">
        <v>687</v>
      </c>
      <c r="L91" s="109" t="s">
        <v>688</v>
      </c>
      <c r="M91" s="110"/>
    </row>
    <row r="92" spans="1:13" ht="15">
      <c r="A92" s="108">
        <v>1</v>
      </c>
      <c r="B92" s="35" t="s">
        <v>332</v>
      </c>
      <c r="C92" s="31">
        <v>1999</v>
      </c>
      <c r="D92" s="31" t="s">
        <v>21</v>
      </c>
      <c r="E92" s="111"/>
      <c r="F92" s="112"/>
      <c r="G92" s="113"/>
      <c r="H92" s="98">
        <v>0.003474537037037037</v>
      </c>
      <c r="I92" s="113">
        <v>1</v>
      </c>
      <c r="J92" s="113">
        <v>60</v>
      </c>
      <c r="K92" s="113">
        <v>1</v>
      </c>
      <c r="L92" s="113">
        <v>60</v>
      </c>
      <c r="M92" s="110"/>
    </row>
    <row r="93" spans="2:13" ht="15">
      <c r="B93" s="83"/>
      <c r="C93" s="83"/>
      <c r="D93" s="83"/>
      <c r="F93" s="114"/>
      <c r="G93" s="115"/>
      <c r="H93" s="114"/>
      <c r="I93" s="115"/>
      <c r="J93" s="116"/>
      <c r="K93" s="115"/>
      <c r="L93" s="116"/>
      <c r="M93" s="110"/>
    </row>
    <row r="94" spans="1:87" ht="15">
      <c r="A94" s="206" t="s">
        <v>689</v>
      </c>
      <c r="B94" s="207"/>
      <c r="C94" s="207"/>
      <c r="D94" s="85"/>
      <c r="E94" s="85"/>
      <c r="F94" s="85"/>
      <c r="G94" s="85"/>
      <c r="H94" s="85"/>
      <c r="I94" s="85"/>
      <c r="J94" s="85"/>
      <c r="K94" s="85"/>
      <c r="L94" s="8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108" t="s">
        <v>4</v>
      </c>
      <c r="B95" s="108" t="s">
        <v>59</v>
      </c>
      <c r="C95" s="108" t="s">
        <v>680</v>
      </c>
      <c r="D95" s="108" t="s">
        <v>7</v>
      </c>
      <c r="E95" s="93" t="s">
        <v>681</v>
      </c>
      <c r="F95" s="93" t="s">
        <v>682</v>
      </c>
      <c r="G95" s="93" t="s">
        <v>683</v>
      </c>
      <c r="H95" s="94" t="s">
        <v>684</v>
      </c>
      <c r="I95" s="94" t="s">
        <v>685</v>
      </c>
      <c r="J95" s="94" t="s">
        <v>686</v>
      </c>
      <c r="K95" s="109" t="s">
        <v>687</v>
      </c>
      <c r="L95" s="109" t="s">
        <v>688</v>
      </c>
      <c r="M95" s="110"/>
    </row>
    <row r="96" spans="1:87" s="117" customFormat="1" ht="15">
      <c r="A96" s="108">
        <v>1</v>
      </c>
      <c r="B96" s="35" t="s">
        <v>629</v>
      </c>
      <c r="C96" s="31">
        <v>1997</v>
      </c>
      <c r="D96" s="31" t="s">
        <v>0</v>
      </c>
      <c r="E96" s="98">
        <v>0.004249537037037037</v>
      </c>
      <c r="F96" s="112" t="s">
        <v>690</v>
      </c>
      <c r="G96" s="112">
        <v>60</v>
      </c>
      <c r="H96" s="98"/>
      <c r="I96" s="113"/>
      <c r="J96" s="112"/>
      <c r="K96" s="112" t="s">
        <v>690</v>
      </c>
      <c r="L96" s="112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117" customFormat="1" ht="15">
      <c r="A97" s="108">
        <v>2</v>
      </c>
      <c r="B97" s="35" t="s">
        <v>630</v>
      </c>
      <c r="C97" s="31">
        <v>1997</v>
      </c>
      <c r="D97" s="31" t="s">
        <v>0</v>
      </c>
      <c r="E97" s="98">
        <v>0.004336921296296296</v>
      </c>
      <c r="F97" s="112" t="s">
        <v>691</v>
      </c>
      <c r="G97" s="112">
        <v>54</v>
      </c>
      <c r="H97" s="98"/>
      <c r="I97" s="113"/>
      <c r="J97" s="112"/>
      <c r="K97" s="112" t="s">
        <v>691</v>
      </c>
      <c r="L97" s="112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117" customFormat="1" ht="15">
      <c r="A98" s="108">
        <v>3</v>
      </c>
      <c r="B98" s="35" t="s">
        <v>631</v>
      </c>
      <c r="C98" s="31">
        <v>1997</v>
      </c>
      <c r="D98" s="31" t="s">
        <v>0</v>
      </c>
      <c r="E98" s="98">
        <v>0.004368055555555556</v>
      </c>
      <c r="F98" s="112" t="s">
        <v>692</v>
      </c>
      <c r="G98" s="112">
        <v>48</v>
      </c>
      <c r="H98" s="98"/>
      <c r="I98" s="113"/>
      <c r="J98" s="112"/>
      <c r="K98" s="112" t="s">
        <v>692</v>
      </c>
      <c r="L98" s="112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117" customFormat="1" ht="15">
      <c r="A99" s="108">
        <v>4</v>
      </c>
      <c r="B99" s="35" t="s">
        <v>627</v>
      </c>
      <c r="C99" s="31">
        <v>1998</v>
      </c>
      <c r="D99" s="31" t="s">
        <v>0</v>
      </c>
      <c r="E99" s="98">
        <v>0.0040578703703703705</v>
      </c>
      <c r="F99" s="112" t="s">
        <v>693</v>
      </c>
      <c r="G99" s="112">
        <v>43</v>
      </c>
      <c r="H99" s="98"/>
      <c r="I99" s="113"/>
      <c r="J99" s="112"/>
      <c r="K99" s="112" t="s">
        <v>693</v>
      </c>
      <c r="L99" s="112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108">
        <v>5</v>
      </c>
      <c r="B100" s="35" t="s">
        <v>645</v>
      </c>
      <c r="C100" s="31">
        <v>1998</v>
      </c>
      <c r="D100" s="31" t="s">
        <v>22</v>
      </c>
      <c r="E100" s="111"/>
      <c r="F100" s="112"/>
      <c r="G100" s="113"/>
      <c r="H100" s="98">
        <v>0.0031307870370370365</v>
      </c>
      <c r="I100" s="112" t="s">
        <v>690</v>
      </c>
      <c r="J100" s="112">
        <v>60</v>
      </c>
      <c r="K100" s="112" t="s">
        <v>690</v>
      </c>
      <c r="L100" s="112">
        <v>60</v>
      </c>
      <c r="M100" s="110"/>
    </row>
    <row r="101" spans="1:13" ht="15">
      <c r="A101" s="108">
        <v>6</v>
      </c>
      <c r="B101" s="35" t="s">
        <v>647</v>
      </c>
      <c r="C101" s="31">
        <v>1998</v>
      </c>
      <c r="D101" s="31" t="s">
        <v>0</v>
      </c>
      <c r="E101" s="111"/>
      <c r="F101" s="112"/>
      <c r="G101" s="113"/>
      <c r="H101" s="98">
        <v>0.0031695601851851854</v>
      </c>
      <c r="I101" s="112" t="s">
        <v>691</v>
      </c>
      <c r="J101" s="112">
        <v>54</v>
      </c>
      <c r="K101" s="112" t="s">
        <v>691</v>
      </c>
      <c r="L101" s="112">
        <v>54</v>
      </c>
      <c r="M101" s="110"/>
    </row>
    <row r="102" spans="1:13" ht="15">
      <c r="A102" s="108">
        <v>7</v>
      </c>
      <c r="B102" s="35" t="s">
        <v>648</v>
      </c>
      <c r="C102" s="31">
        <v>1998</v>
      </c>
      <c r="D102" s="31" t="s">
        <v>0</v>
      </c>
      <c r="E102" s="111"/>
      <c r="F102" s="112"/>
      <c r="G102" s="113"/>
      <c r="H102" s="98">
        <v>0.0031851851851851854</v>
      </c>
      <c r="I102" s="112" t="s">
        <v>692</v>
      </c>
      <c r="J102" s="112">
        <v>48</v>
      </c>
      <c r="K102" s="112" t="s">
        <v>692</v>
      </c>
      <c r="L102" s="112">
        <v>48</v>
      </c>
      <c r="M102" s="110"/>
    </row>
    <row r="103" spans="1:13" ht="15">
      <c r="A103" s="108">
        <v>8</v>
      </c>
      <c r="B103" s="35" t="s">
        <v>650</v>
      </c>
      <c r="C103" s="31">
        <v>1998</v>
      </c>
      <c r="D103" s="31" t="s">
        <v>0</v>
      </c>
      <c r="E103" s="111"/>
      <c r="F103" s="112"/>
      <c r="G103" s="113"/>
      <c r="H103" s="98">
        <v>0.003291203703703704</v>
      </c>
      <c r="I103" s="112" t="s">
        <v>693</v>
      </c>
      <c r="J103" s="112">
        <v>43</v>
      </c>
      <c r="K103" s="112" t="s">
        <v>693</v>
      </c>
      <c r="L103" s="112">
        <v>43</v>
      </c>
      <c r="M103" s="110"/>
    </row>
    <row r="104" spans="4:87" s="117" customFormat="1" ht="15">
      <c r="D104" s="118"/>
      <c r="E104" s="119"/>
      <c r="F104" s="120"/>
      <c r="G104" s="120"/>
      <c r="H104" s="120"/>
      <c r="I104" s="120"/>
      <c r="J104" s="120"/>
      <c r="K104" s="120"/>
      <c r="L104" s="12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206" t="s">
        <v>694</v>
      </c>
      <c r="B105" s="207"/>
      <c r="C105" s="207"/>
      <c r="D105" s="85"/>
      <c r="E105" s="120"/>
      <c r="F105" s="85"/>
      <c r="G105" s="85"/>
      <c r="H105" s="85"/>
      <c r="I105" s="120"/>
      <c r="J105" s="120"/>
      <c r="K105" s="120"/>
      <c r="L105" s="12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108" t="s">
        <v>4</v>
      </c>
      <c r="B106" s="108" t="s">
        <v>59</v>
      </c>
      <c r="C106" s="108" t="s">
        <v>680</v>
      </c>
      <c r="D106" s="108" t="s">
        <v>7</v>
      </c>
      <c r="E106" s="93" t="s">
        <v>681</v>
      </c>
      <c r="F106" s="93" t="s">
        <v>682</v>
      </c>
      <c r="G106" s="93" t="s">
        <v>683</v>
      </c>
      <c r="H106" s="94" t="s">
        <v>684</v>
      </c>
      <c r="I106" s="94" t="s">
        <v>685</v>
      </c>
      <c r="J106" s="94" t="s">
        <v>686</v>
      </c>
      <c r="K106" s="109" t="s">
        <v>687</v>
      </c>
      <c r="L106" s="109" t="s">
        <v>688</v>
      </c>
      <c r="M106" s="110"/>
    </row>
    <row r="107" spans="1:13" ht="15">
      <c r="A107" s="108">
        <v>1</v>
      </c>
      <c r="B107" s="35" t="s">
        <v>628</v>
      </c>
      <c r="C107" s="31">
        <v>1991</v>
      </c>
      <c r="D107" s="31" t="s">
        <v>154</v>
      </c>
      <c r="E107" s="98">
        <v>0.004189814814814815</v>
      </c>
      <c r="F107" s="112" t="s">
        <v>690</v>
      </c>
      <c r="G107" s="112">
        <v>60</v>
      </c>
      <c r="H107" s="98"/>
      <c r="I107" s="112"/>
      <c r="J107" s="112"/>
      <c r="K107" s="112" t="s">
        <v>690</v>
      </c>
      <c r="L107" s="112">
        <v>60</v>
      </c>
      <c r="M107" s="110"/>
    </row>
    <row r="108" spans="1:13" ht="15">
      <c r="A108" s="108">
        <v>2</v>
      </c>
      <c r="B108" s="35" t="s">
        <v>635</v>
      </c>
      <c r="C108" s="31">
        <v>1988</v>
      </c>
      <c r="D108" s="31" t="s">
        <v>0</v>
      </c>
      <c r="E108" s="98"/>
      <c r="F108" s="112"/>
      <c r="G108" s="112"/>
      <c r="H108" s="98">
        <v>0.0026699074074074073</v>
      </c>
      <c r="I108" s="112">
        <v>1</v>
      </c>
      <c r="J108" s="112">
        <v>60</v>
      </c>
      <c r="K108" s="112">
        <v>1</v>
      </c>
      <c r="L108" s="112">
        <v>60</v>
      </c>
      <c r="M108" s="110"/>
    </row>
    <row r="109" spans="1:13" ht="15">
      <c r="A109" s="108">
        <v>3</v>
      </c>
      <c r="B109" s="35" t="s">
        <v>638</v>
      </c>
      <c r="C109" s="31">
        <v>1989</v>
      </c>
      <c r="D109" s="31" t="s">
        <v>0</v>
      </c>
      <c r="E109" s="98"/>
      <c r="F109" s="112"/>
      <c r="G109" s="112"/>
      <c r="H109" s="98">
        <v>0.0028368055555555555</v>
      </c>
      <c r="I109" s="112">
        <v>2</v>
      </c>
      <c r="J109" s="112">
        <v>54</v>
      </c>
      <c r="K109" s="112">
        <v>2</v>
      </c>
      <c r="L109" s="112">
        <v>54</v>
      </c>
      <c r="M109" s="110"/>
    </row>
    <row r="110" spans="1:13" ht="15">
      <c r="A110" s="108">
        <v>4</v>
      </c>
      <c r="B110" s="35" t="s">
        <v>19</v>
      </c>
      <c r="C110" s="31">
        <v>1988</v>
      </c>
      <c r="D110" s="31" t="s">
        <v>0</v>
      </c>
      <c r="E110" s="98"/>
      <c r="F110" s="112"/>
      <c r="G110" s="112"/>
      <c r="H110" s="98">
        <v>0.0029192129629629633</v>
      </c>
      <c r="I110" s="112">
        <v>3</v>
      </c>
      <c r="J110" s="112">
        <v>48</v>
      </c>
      <c r="K110" s="112">
        <v>3</v>
      </c>
      <c r="L110" s="112">
        <v>48</v>
      </c>
      <c r="M110" s="110"/>
    </row>
    <row r="111" spans="1:13" ht="15">
      <c r="A111" s="108">
        <v>5</v>
      </c>
      <c r="B111" s="35" t="s">
        <v>640</v>
      </c>
      <c r="C111" s="31">
        <v>1989</v>
      </c>
      <c r="D111" s="31" t="s">
        <v>21</v>
      </c>
      <c r="E111" s="98"/>
      <c r="F111" s="112"/>
      <c r="G111" s="112"/>
      <c r="H111" s="98">
        <v>0.002927777777777778</v>
      </c>
      <c r="I111" s="112">
        <v>4</v>
      </c>
      <c r="J111" s="112">
        <v>43</v>
      </c>
      <c r="K111" s="112">
        <v>4</v>
      </c>
      <c r="L111" s="112">
        <v>43</v>
      </c>
      <c r="M111" s="110"/>
    </row>
    <row r="112" spans="1:13" ht="15">
      <c r="A112" s="108">
        <v>6</v>
      </c>
      <c r="B112" s="35" t="s">
        <v>644</v>
      </c>
      <c r="C112" s="31">
        <v>1996</v>
      </c>
      <c r="D112" s="31" t="s">
        <v>21</v>
      </c>
      <c r="E112" s="98"/>
      <c r="F112" s="112"/>
      <c r="G112" s="112"/>
      <c r="H112" s="98">
        <v>0.0030752314814814813</v>
      </c>
      <c r="I112" s="112">
        <v>5</v>
      </c>
      <c r="J112" s="112">
        <v>40</v>
      </c>
      <c r="K112" s="112">
        <v>5</v>
      </c>
      <c r="L112" s="112">
        <v>40</v>
      </c>
      <c r="M112" s="110"/>
    </row>
    <row r="113" spans="1:13" ht="15">
      <c r="A113" s="108">
        <v>7</v>
      </c>
      <c r="B113" s="35" t="s">
        <v>646</v>
      </c>
      <c r="C113" s="31">
        <v>1996</v>
      </c>
      <c r="D113" s="31" t="s">
        <v>0</v>
      </c>
      <c r="E113" s="98"/>
      <c r="F113" s="112"/>
      <c r="G113" s="112"/>
      <c r="H113" s="98">
        <v>0.003159722222222222</v>
      </c>
      <c r="I113" s="112">
        <v>6</v>
      </c>
      <c r="J113" s="112">
        <v>38</v>
      </c>
      <c r="K113" s="112">
        <v>6</v>
      </c>
      <c r="L113" s="112">
        <v>38</v>
      </c>
      <c r="M113" s="110"/>
    </row>
    <row r="114" spans="1:13" ht="15">
      <c r="A114" s="108">
        <v>8</v>
      </c>
      <c r="B114" s="35" t="s">
        <v>649</v>
      </c>
      <c r="C114" s="31">
        <v>1991</v>
      </c>
      <c r="D114" s="31" t="s">
        <v>21</v>
      </c>
      <c r="E114" s="98"/>
      <c r="F114" s="112"/>
      <c r="G114" s="112"/>
      <c r="H114" s="98">
        <v>0.003226157407407408</v>
      </c>
      <c r="I114" s="112">
        <v>7</v>
      </c>
      <c r="J114" s="112">
        <v>36</v>
      </c>
      <c r="K114" s="112">
        <v>7</v>
      </c>
      <c r="L114" s="112">
        <v>36</v>
      </c>
      <c r="M114" s="110"/>
    </row>
    <row r="115" spans="1:13" ht="15">
      <c r="A115" s="108">
        <v>9</v>
      </c>
      <c r="B115" s="35" t="s">
        <v>651</v>
      </c>
      <c r="C115" s="31">
        <v>1996</v>
      </c>
      <c r="D115" s="31" t="s">
        <v>0</v>
      </c>
      <c r="E115" s="98"/>
      <c r="F115" s="112"/>
      <c r="G115" s="112"/>
      <c r="H115" s="98">
        <v>0.0033828703703703707</v>
      </c>
      <c r="I115" s="112">
        <v>8</v>
      </c>
      <c r="J115" s="112">
        <v>34</v>
      </c>
      <c r="K115" s="112">
        <v>8</v>
      </c>
      <c r="L115" s="112">
        <v>34</v>
      </c>
      <c r="M115" s="110"/>
    </row>
    <row r="116" spans="1:13" ht="15">
      <c r="A116" s="108">
        <v>10</v>
      </c>
      <c r="B116" s="35" t="s">
        <v>652</v>
      </c>
      <c r="C116" s="31">
        <v>1986</v>
      </c>
      <c r="D116" s="31" t="s">
        <v>0</v>
      </c>
      <c r="E116" s="98"/>
      <c r="F116" s="112"/>
      <c r="G116" s="112"/>
      <c r="H116" s="98">
        <v>0.003396990740740741</v>
      </c>
      <c r="I116" s="112">
        <v>9</v>
      </c>
      <c r="J116" s="112">
        <v>32</v>
      </c>
      <c r="K116" s="112">
        <v>9</v>
      </c>
      <c r="L116" s="112">
        <v>32</v>
      </c>
      <c r="M116" s="110"/>
    </row>
    <row r="117" spans="1:13" ht="15">
      <c r="A117" s="108">
        <v>11</v>
      </c>
      <c r="B117" s="35" t="s">
        <v>655</v>
      </c>
      <c r="C117" s="31">
        <v>1995</v>
      </c>
      <c r="D117" s="31" t="s">
        <v>0</v>
      </c>
      <c r="E117" s="98"/>
      <c r="F117" s="112"/>
      <c r="G117" s="112"/>
      <c r="H117" s="98">
        <v>0.004212731481481481</v>
      </c>
      <c r="I117" s="112">
        <v>10</v>
      </c>
      <c r="J117" s="112">
        <v>31</v>
      </c>
      <c r="K117" s="112">
        <v>10</v>
      </c>
      <c r="L117" s="112">
        <v>31</v>
      </c>
      <c r="M117" s="110"/>
    </row>
    <row r="118" spans="1:13" ht="15">
      <c r="A118" s="108">
        <v>12</v>
      </c>
      <c r="B118" s="35" t="s">
        <v>656</v>
      </c>
      <c r="C118" s="31">
        <v>1995</v>
      </c>
      <c r="D118" s="31" t="s">
        <v>22</v>
      </c>
      <c r="E118" s="98"/>
      <c r="F118" s="112"/>
      <c r="G118" s="112"/>
      <c r="H118" s="98">
        <v>0.004621990740740741</v>
      </c>
      <c r="I118" s="112">
        <v>11</v>
      </c>
      <c r="J118" s="112">
        <v>30</v>
      </c>
      <c r="K118" s="112">
        <v>11</v>
      </c>
      <c r="L118" s="112">
        <v>30</v>
      </c>
      <c r="M118" s="110"/>
    </row>
    <row r="119" spans="4:87" s="117" customFormat="1" ht="15">
      <c r="D119" s="121"/>
      <c r="E119" s="122"/>
      <c r="F119" s="123"/>
      <c r="G119" s="123"/>
      <c r="H119" s="98"/>
      <c r="I119" s="112"/>
      <c r="J119" s="112"/>
      <c r="K119" s="112"/>
      <c r="L119" s="112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206" t="s">
        <v>695</v>
      </c>
      <c r="B120" s="207"/>
      <c r="C120" s="207"/>
      <c r="D120" s="124"/>
      <c r="E120" s="124"/>
      <c r="F120" s="124"/>
      <c r="G120" s="124"/>
      <c r="H120" s="124"/>
      <c r="I120" s="124"/>
      <c r="J120" s="124"/>
      <c r="K120" s="110"/>
      <c r="L120" s="86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108" t="s">
        <v>4</v>
      </c>
      <c r="B121" s="108" t="s">
        <v>59</v>
      </c>
      <c r="C121" s="108" t="s">
        <v>680</v>
      </c>
      <c r="D121" s="108" t="s">
        <v>7</v>
      </c>
      <c r="E121" s="93" t="s">
        <v>681</v>
      </c>
      <c r="F121" s="93" t="s">
        <v>682</v>
      </c>
      <c r="G121" s="93" t="s">
        <v>683</v>
      </c>
      <c r="H121" s="94" t="s">
        <v>684</v>
      </c>
      <c r="I121" s="94" t="s">
        <v>685</v>
      </c>
      <c r="J121" s="94" t="s">
        <v>686</v>
      </c>
      <c r="K121" s="109" t="s">
        <v>687</v>
      </c>
      <c r="L121" s="109" t="s">
        <v>688</v>
      </c>
      <c r="M121" s="110"/>
    </row>
    <row r="122" spans="1:87" ht="15">
      <c r="A122" s="108">
        <v>1</v>
      </c>
      <c r="B122" s="35" t="s">
        <v>295</v>
      </c>
      <c r="C122" s="31">
        <v>1975</v>
      </c>
      <c r="D122" s="31" t="s">
        <v>0</v>
      </c>
      <c r="E122" s="98">
        <v>0.003647222222222222</v>
      </c>
      <c r="F122" s="112">
        <v>1</v>
      </c>
      <c r="G122" s="112">
        <v>60</v>
      </c>
      <c r="H122" s="98">
        <v>0.002877199074074074</v>
      </c>
      <c r="I122" s="112">
        <v>2</v>
      </c>
      <c r="J122" s="112">
        <v>54</v>
      </c>
      <c r="K122" s="112">
        <v>1</v>
      </c>
      <c r="L122" s="112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108">
        <v>2</v>
      </c>
      <c r="B123" s="35" t="s">
        <v>624</v>
      </c>
      <c r="C123" s="31">
        <v>1977</v>
      </c>
      <c r="D123" s="31" t="s">
        <v>0</v>
      </c>
      <c r="E123" s="98">
        <v>0.003752083333333333</v>
      </c>
      <c r="F123" s="112">
        <v>2</v>
      </c>
      <c r="G123" s="112">
        <v>54</v>
      </c>
      <c r="H123" s="125"/>
      <c r="I123" s="125"/>
      <c r="J123" s="126"/>
      <c r="K123" s="112">
        <v>2</v>
      </c>
      <c r="L123" s="112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117" customFormat="1" ht="15">
      <c r="A124" s="108">
        <v>3</v>
      </c>
      <c r="B124" s="35" t="s">
        <v>626</v>
      </c>
      <c r="C124" s="31">
        <v>1982</v>
      </c>
      <c r="D124" s="31" t="s">
        <v>22</v>
      </c>
      <c r="E124" s="98">
        <v>0.003931712962962963</v>
      </c>
      <c r="F124" s="112">
        <v>3</v>
      </c>
      <c r="G124" s="112">
        <v>48</v>
      </c>
      <c r="H124" s="98"/>
      <c r="I124" s="112"/>
      <c r="J124" s="127"/>
      <c r="K124" s="112">
        <v>3</v>
      </c>
      <c r="L124" s="112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108">
        <v>4</v>
      </c>
      <c r="B125" s="35" t="s">
        <v>636</v>
      </c>
      <c r="C125" s="31">
        <v>1979</v>
      </c>
      <c r="D125" s="31" t="s">
        <v>21</v>
      </c>
      <c r="E125" s="98"/>
      <c r="F125" s="112"/>
      <c r="G125" s="112"/>
      <c r="H125" s="98">
        <v>0.002679398148148148</v>
      </c>
      <c r="I125" s="112">
        <v>1</v>
      </c>
      <c r="J125" s="112">
        <v>60</v>
      </c>
      <c r="K125" s="112">
        <v>1</v>
      </c>
      <c r="L125" s="112">
        <v>60</v>
      </c>
      <c r="M125" s="110"/>
    </row>
    <row r="126" spans="1:13" ht="15">
      <c r="A126" s="108">
        <v>5</v>
      </c>
      <c r="B126" s="35" t="s">
        <v>639</v>
      </c>
      <c r="C126" s="31">
        <v>1980</v>
      </c>
      <c r="D126" s="31" t="s">
        <v>0</v>
      </c>
      <c r="E126" s="98"/>
      <c r="F126" s="112"/>
      <c r="G126" s="112"/>
      <c r="H126" s="98">
        <v>0.0028870370370370373</v>
      </c>
      <c r="I126" s="112">
        <v>3</v>
      </c>
      <c r="J126" s="112">
        <v>48</v>
      </c>
      <c r="K126" s="112">
        <v>3</v>
      </c>
      <c r="L126" s="112">
        <v>48</v>
      </c>
      <c r="M126" s="110"/>
    </row>
    <row r="127" spans="1:13" ht="15">
      <c r="A127" s="108">
        <v>6</v>
      </c>
      <c r="B127" s="35" t="s">
        <v>642</v>
      </c>
      <c r="C127" s="31">
        <v>1982</v>
      </c>
      <c r="D127" s="31" t="s">
        <v>21</v>
      </c>
      <c r="E127" s="98"/>
      <c r="F127" s="112"/>
      <c r="G127" s="112"/>
      <c r="H127" s="98">
        <v>0.003034259259259259</v>
      </c>
      <c r="I127" s="112">
        <v>4</v>
      </c>
      <c r="J127" s="112">
        <v>43</v>
      </c>
      <c r="K127" s="112">
        <v>4</v>
      </c>
      <c r="L127" s="112">
        <v>43</v>
      </c>
      <c r="M127" s="110"/>
    </row>
    <row r="128" spans="1:13" ht="15">
      <c r="A128" s="108">
        <v>7</v>
      </c>
      <c r="B128" s="35" t="s">
        <v>643</v>
      </c>
      <c r="C128" s="31">
        <v>1980</v>
      </c>
      <c r="D128" s="31" t="s">
        <v>21</v>
      </c>
      <c r="E128" s="98"/>
      <c r="F128" s="112"/>
      <c r="G128" s="112"/>
      <c r="H128" s="98">
        <v>0.0030578703703703705</v>
      </c>
      <c r="I128" s="112">
        <v>5</v>
      </c>
      <c r="J128" s="112">
        <v>40</v>
      </c>
      <c r="K128" s="112">
        <v>5</v>
      </c>
      <c r="L128" s="112">
        <v>40</v>
      </c>
      <c r="M128" s="110"/>
    </row>
    <row r="129" ht="15">
      <c r="J129" s="83"/>
    </row>
    <row r="130" spans="1:87" ht="15">
      <c r="A130" s="206" t="s">
        <v>696</v>
      </c>
      <c r="B130" s="207"/>
      <c r="C130" s="207"/>
      <c r="D130" s="83"/>
      <c r="G130" s="83"/>
      <c r="J130" s="83"/>
      <c r="L130" s="86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108" t="s">
        <v>4</v>
      </c>
      <c r="B131" s="108" t="s">
        <v>59</v>
      </c>
      <c r="C131" s="108" t="s">
        <v>680</v>
      </c>
      <c r="D131" s="108" t="s">
        <v>7</v>
      </c>
      <c r="E131" s="93" t="s">
        <v>681</v>
      </c>
      <c r="F131" s="93" t="s">
        <v>682</v>
      </c>
      <c r="G131" s="93" t="s">
        <v>683</v>
      </c>
      <c r="H131" s="94" t="s">
        <v>684</v>
      </c>
      <c r="I131" s="94" t="s">
        <v>685</v>
      </c>
      <c r="J131" s="94" t="s">
        <v>686</v>
      </c>
      <c r="K131" s="109" t="s">
        <v>687</v>
      </c>
      <c r="L131" s="109" t="s">
        <v>688</v>
      </c>
      <c r="M131" s="110"/>
    </row>
    <row r="132" spans="1:13" ht="15">
      <c r="A132" s="108">
        <v>1</v>
      </c>
      <c r="B132" s="35" t="s">
        <v>637</v>
      </c>
      <c r="C132" s="31">
        <v>1974</v>
      </c>
      <c r="D132" s="31" t="s">
        <v>21</v>
      </c>
      <c r="E132" s="98"/>
      <c r="F132" s="112"/>
      <c r="G132" s="112"/>
      <c r="H132" s="98">
        <v>0.002799768518518518</v>
      </c>
      <c r="I132" s="112">
        <v>1</v>
      </c>
      <c r="J132" s="112">
        <v>60</v>
      </c>
      <c r="K132" s="112">
        <v>1</v>
      </c>
      <c r="L132" s="112">
        <v>60</v>
      </c>
      <c r="M132" s="110"/>
    </row>
    <row r="133" spans="1:13" ht="15">
      <c r="A133" s="108">
        <v>2</v>
      </c>
      <c r="B133" s="35" t="s">
        <v>641</v>
      </c>
      <c r="C133" s="31">
        <v>1974</v>
      </c>
      <c r="D133" s="31" t="s">
        <v>21</v>
      </c>
      <c r="E133" s="98"/>
      <c r="F133" s="112"/>
      <c r="G133" s="112"/>
      <c r="H133" s="98">
        <v>0.002962962962962963</v>
      </c>
      <c r="I133" s="112">
        <v>2</v>
      </c>
      <c r="J133" s="112">
        <v>54</v>
      </c>
      <c r="K133" s="112">
        <v>2</v>
      </c>
      <c r="L133" s="112">
        <v>54</v>
      </c>
      <c r="M133" s="110"/>
    </row>
    <row r="134" spans="1:13" ht="15">
      <c r="A134" s="108">
        <v>3</v>
      </c>
      <c r="B134" s="35" t="s">
        <v>320</v>
      </c>
      <c r="C134" s="31">
        <v>1966</v>
      </c>
      <c r="D134" s="31" t="s">
        <v>21</v>
      </c>
      <c r="E134" s="98"/>
      <c r="F134" s="112"/>
      <c r="G134" s="112"/>
      <c r="H134" s="98">
        <v>0.003023148148148148</v>
      </c>
      <c r="I134" s="112">
        <v>3</v>
      </c>
      <c r="J134" s="112">
        <v>48</v>
      </c>
      <c r="K134" s="112">
        <v>3</v>
      </c>
      <c r="L134" s="112">
        <v>48</v>
      </c>
      <c r="M134" s="110"/>
    </row>
    <row r="135" spans="1:13" ht="15">
      <c r="A135" s="108">
        <v>4</v>
      </c>
      <c r="B135" s="35" t="s">
        <v>303</v>
      </c>
      <c r="C135" s="31">
        <v>1970</v>
      </c>
      <c r="D135" s="31" t="s">
        <v>0</v>
      </c>
      <c r="E135" s="98"/>
      <c r="F135" s="112"/>
      <c r="G135" s="112"/>
      <c r="H135" s="98">
        <v>0.0032570601851851853</v>
      </c>
      <c r="I135" s="112">
        <v>4</v>
      </c>
      <c r="J135" s="112">
        <v>43</v>
      </c>
      <c r="K135" s="112">
        <v>4</v>
      </c>
      <c r="L135" s="112">
        <v>43</v>
      </c>
      <c r="M135" s="110"/>
    </row>
    <row r="136" ht="15"/>
    <row r="137" spans="1:87" ht="15">
      <c r="A137" s="206" t="s">
        <v>697</v>
      </c>
      <c r="B137" s="207"/>
      <c r="C137" s="207"/>
      <c r="D137" s="83"/>
      <c r="G137" s="83"/>
      <c r="J137" s="83"/>
      <c r="L137" s="86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108" t="s">
        <v>4</v>
      </c>
      <c r="B138" s="108" t="s">
        <v>59</v>
      </c>
      <c r="C138" s="108" t="s">
        <v>680</v>
      </c>
      <c r="D138" s="108" t="s">
        <v>7</v>
      </c>
      <c r="E138" s="93" t="s">
        <v>681</v>
      </c>
      <c r="F138" s="93" t="s">
        <v>682</v>
      </c>
      <c r="G138" s="93" t="s">
        <v>683</v>
      </c>
      <c r="H138" s="94" t="s">
        <v>684</v>
      </c>
      <c r="I138" s="94" t="s">
        <v>685</v>
      </c>
      <c r="J138" s="94" t="s">
        <v>686</v>
      </c>
      <c r="K138" s="109" t="s">
        <v>687</v>
      </c>
      <c r="L138" s="109" t="s">
        <v>688</v>
      </c>
      <c r="M138" s="110"/>
    </row>
    <row r="139" spans="1:87" ht="15">
      <c r="A139" s="108">
        <v>1</v>
      </c>
      <c r="B139" s="35" t="s">
        <v>307</v>
      </c>
      <c r="C139" s="31">
        <v>1961</v>
      </c>
      <c r="D139" s="31" t="s">
        <v>0</v>
      </c>
      <c r="E139" s="98">
        <v>0.003795138888888889</v>
      </c>
      <c r="F139" s="112">
        <v>1</v>
      </c>
      <c r="G139" s="112">
        <v>60</v>
      </c>
      <c r="H139" s="111"/>
      <c r="I139" s="3"/>
      <c r="J139" s="3"/>
      <c r="K139" s="112">
        <v>1</v>
      </c>
      <c r="L139" s="112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108">
        <v>2</v>
      </c>
      <c r="B140" s="35" t="s">
        <v>297</v>
      </c>
      <c r="C140" s="31">
        <v>1957</v>
      </c>
      <c r="D140" s="31" t="s">
        <v>154</v>
      </c>
      <c r="E140" s="98">
        <v>0.003870486111111111</v>
      </c>
      <c r="F140" s="112">
        <v>2</v>
      </c>
      <c r="G140" s="112">
        <v>54</v>
      </c>
      <c r="H140" s="111"/>
      <c r="I140" s="3"/>
      <c r="J140" s="3"/>
      <c r="K140" s="112">
        <v>2</v>
      </c>
      <c r="L140" s="112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117" customFormat="1" ht="15">
      <c r="A141" s="108">
        <v>3</v>
      </c>
      <c r="B141" s="35" t="s">
        <v>11</v>
      </c>
      <c r="C141" s="31">
        <v>1956</v>
      </c>
      <c r="D141" s="31" t="s">
        <v>0</v>
      </c>
      <c r="E141" s="98">
        <v>0.003922453703703704</v>
      </c>
      <c r="F141" s="112">
        <v>3</v>
      </c>
      <c r="G141" s="112">
        <v>48</v>
      </c>
      <c r="H141" s="123"/>
      <c r="I141" s="3"/>
      <c r="J141" s="3"/>
      <c r="K141" s="112">
        <v>3</v>
      </c>
      <c r="L141" s="112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117" customFormat="1" ht="15">
      <c r="A142" s="108">
        <v>4</v>
      </c>
      <c r="B142" s="35" t="s">
        <v>15</v>
      </c>
      <c r="C142" s="31">
        <v>1963</v>
      </c>
      <c r="D142" s="31" t="s">
        <v>0</v>
      </c>
      <c r="E142" s="98">
        <v>0.0039631944444444445</v>
      </c>
      <c r="F142" s="112">
        <v>4</v>
      </c>
      <c r="G142" s="112">
        <v>43</v>
      </c>
      <c r="H142" s="123"/>
      <c r="I142" s="3"/>
      <c r="J142" s="3"/>
      <c r="K142" s="112">
        <v>4</v>
      </c>
      <c r="L142" s="112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108">
        <v>5</v>
      </c>
      <c r="B143" s="35" t="s">
        <v>653</v>
      </c>
      <c r="C143" s="31">
        <v>1957</v>
      </c>
      <c r="D143" s="31" t="s">
        <v>654</v>
      </c>
      <c r="E143" s="98"/>
      <c r="F143" s="112"/>
      <c r="G143" s="112"/>
      <c r="H143" s="98">
        <v>0.003630787037037037</v>
      </c>
      <c r="I143" s="112">
        <v>1</v>
      </c>
      <c r="J143" s="112">
        <v>60</v>
      </c>
      <c r="K143" s="112">
        <v>1</v>
      </c>
      <c r="L143" s="112">
        <v>60</v>
      </c>
      <c r="M143" s="110"/>
    </row>
    <row r="144" s="110" customFormat="1" ht="15"/>
    <row r="145" spans="1:87" ht="15">
      <c r="A145" s="206" t="s">
        <v>698</v>
      </c>
      <c r="B145" s="207"/>
      <c r="C145" s="207"/>
      <c r="D145" s="83"/>
      <c r="G145" s="83"/>
      <c r="J145" s="83"/>
      <c r="L145" s="86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108" t="s">
        <v>4</v>
      </c>
      <c r="B146" s="108" t="s">
        <v>59</v>
      </c>
      <c r="C146" s="108" t="s">
        <v>680</v>
      </c>
      <c r="D146" s="108" t="s">
        <v>7</v>
      </c>
      <c r="E146" s="93" t="s">
        <v>681</v>
      </c>
      <c r="F146" s="93" t="s">
        <v>682</v>
      </c>
      <c r="G146" s="93" t="s">
        <v>683</v>
      </c>
      <c r="H146" s="94" t="s">
        <v>684</v>
      </c>
      <c r="I146" s="94" t="s">
        <v>685</v>
      </c>
      <c r="J146" s="94" t="s">
        <v>686</v>
      </c>
      <c r="K146" s="109" t="s">
        <v>687</v>
      </c>
      <c r="L146" s="109" t="s">
        <v>688</v>
      </c>
      <c r="M146" s="110"/>
    </row>
    <row r="147" spans="1:87" s="117" customFormat="1" ht="15">
      <c r="A147" s="108">
        <v>1</v>
      </c>
      <c r="B147" s="35" t="s">
        <v>625</v>
      </c>
      <c r="C147" s="31">
        <v>1953</v>
      </c>
      <c r="D147" s="31" t="s">
        <v>22</v>
      </c>
      <c r="E147" s="98">
        <v>0.003809027777777778</v>
      </c>
      <c r="F147" s="112">
        <v>1</v>
      </c>
      <c r="G147" s="112">
        <v>60</v>
      </c>
      <c r="H147" s="123"/>
      <c r="I147" s="123"/>
      <c r="J147" s="128"/>
      <c r="K147" s="112">
        <v>1</v>
      </c>
      <c r="L147" s="112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108">
        <v>2</v>
      </c>
      <c r="B148" s="35" t="s">
        <v>324</v>
      </c>
      <c r="C148" s="31">
        <v>1954</v>
      </c>
      <c r="D148" s="31" t="s">
        <v>21</v>
      </c>
      <c r="E148" s="111"/>
      <c r="F148" s="112"/>
      <c r="G148" s="113"/>
      <c r="H148" s="98">
        <v>0.003110069444444445</v>
      </c>
      <c r="I148" s="112">
        <v>1</v>
      </c>
      <c r="J148" s="112">
        <v>60</v>
      </c>
      <c r="K148" s="112">
        <v>1</v>
      </c>
      <c r="L148" s="112">
        <v>60</v>
      </c>
      <c r="M148" s="110"/>
    </row>
    <row r="149" spans="1:87" s="117" customFormat="1" ht="15">
      <c r="A149" s="129"/>
      <c r="E149" s="130"/>
      <c r="F149" s="131"/>
      <c r="G149" s="131"/>
      <c r="H149" s="120"/>
      <c r="I149" s="120"/>
      <c r="J149" s="120"/>
      <c r="K149" s="118"/>
      <c r="L149" s="12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132" t="s">
        <v>118</v>
      </c>
      <c r="B150" s="87"/>
      <c r="C150" s="87"/>
      <c r="D150" s="83"/>
      <c r="G150" s="83"/>
      <c r="J150" s="83"/>
      <c r="L150" s="86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83"/>
      <c r="C151" s="83"/>
    </row>
    <row r="152" spans="1:13" ht="15" customHeight="1">
      <c r="A152" s="206" t="s">
        <v>676</v>
      </c>
      <c r="B152" s="207"/>
      <c r="C152" s="207"/>
      <c r="D152" s="91" t="s">
        <v>677</v>
      </c>
      <c r="E152" s="104" t="s">
        <v>678</v>
      </c>
      <c r="F152" s="92"/>
      <c r="G152" s="92" t="s">
        <v>634</v>
      </c>
      <c r="H152" s="105" t="s">
        <v>679</v>
      </c>
      <c r="I152" s="106"/>
      <c r="J152" s="107" t="s">
        <v>44</v>
      </c>
      <c r="K152" s="85"/>
      <c r="L152" s="85"/>
      <c r="M152" s="85"/>
    </row>
    <row r="153" spans="1:13" ht="15">
      <c r="A153" s="81"/>
      <c r="B153" s="83"/>
      <c r="C153" s="83"/>
      <c r="K153" s="85"/>
      <c r="L153" s="85"/>
      <c r="M153" s="85"/>
    </row>
    <row r="154" spans="1:13" ht="30">
      <c r="A154" s="108" t="s">
        <v>4</v>
      </c>
      <c r="B154" s="108" t="s">
        <v>59</v>
      </c>
      <c r="C154" s="108" t="s">
        <v>680</v>
      </c>
      <c r="D154" s="108" t="s">
        <v>7</v>
      </c>
      <c r="E154" s="93" t="s">
        <v>681</v>
      </c>
      <c r="F154" s="93" t="s">
        <v>682</v>
      </c>
      <c r="G154" s="93" t="s">
        <v>683</v>
      </c>
      <c r="H154" s="94" t="s">
        <v>684</v>
      </c>
      <c r="I154" s="94" t="s">
        <v>685</v>
      </c>
      <c r="J154" s="94" t="s">
        <v>686</v>
      </c>
      <c r="K154" s="109" t="s">
        <v>687</v>
      </c>
      <c r="L154" s="109" t="s">
        <v>688</v>
      </c>
      <c r="M154" s="110"/>
    </row>
    <row r="155" spans="1:87" s="117" customFormat="1" ht="15">
      <c r="A155" s="108">
        <v>1</v>
      </c>
      <c r="B155" s="35" t="s">
        <v>659</v>
      </c>
      <c r="C155" s="31">
        <v>1999</v>
      </c>
      <c r="D155" s="31" t="s">
        <v>0</v>
      </c>
      <c r="E155" s="98">
        <v>0.0034398148148148144</v>
      </c>
      <c r="F155" s="112">
        <v>1</v>
      </c>
      <c r="G155" s="112">
        <v>60</v>
      </c>
      <c r="H155" s="123"/>
      <c r="I155" s="123"/>
      <c r="J155" s="128"/>
      <c r="K155" s="112">
        <v>1</v>
      </c>
      <c r="L155" s="112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83"/>
      <c r="C156" s="83"/>
    </row>
    <row r="157" spans="1:87" ht="15">
      <c r="A157" s="206" t="s">
        <v>689</v>
      </c>
      <c r="B157" s="207"/>
      <c r="C157" s="207"/>
      <c r="D157" s="85"/>
      <c r="E157" s="85"/>
      <c r="F157" s="85"/>
      <c r="G157" s="85"/>
      <c r="H157" s="85"/>
      <c r="I157" s="85"/>
      <c r="J157" s="85"/>
      <c r="K157" s="85"/>
      <c r="L157" s="86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108" t="s">
        <v>4</v>
      </c>
      <c r="B158" s="108" t="s">
        <v>59</v>
      </c>
      <c r="C158" s="108" t="s">
        <v>680</v>
      </c>
      <c r="D158" s="108" t="s">
        <v>7</v>
      </c>
      <c r="E158" s="93" t="s">
        <v>681</v>
      </c>
      <c r="F158" s="93" t="s">
        <v>682</v>
      </c>
      <c r="G158" s="93" t="s">
        <v>683</v>
      </c>
      <c r="H158" s="94" t="s">
        <v>684</v>
      </c>
      <c r="I158" s="94" t="s">
        <v>685</v>
      </c>
      <c r="J158" s="94" t="s">
        <v>686</v>
      </c>
      <c r="K158" s="109" t="s">
        <v>687</v>
      </c>
      <c r="L158" s="109" t="s">
        <v>688</v>
      </c>
      <c r="M158" s="110"/>
    </row>
    <row r="159" spans="1:13" ht="15">
      <c r="A159" s="108">
        <v>1</v>
      </c>
      <c r="B159" s="35" t="s">
        <v>664</v>
      </c>
      <c r="C159" s="31">
        <v>1997</v>
      </c>
      <c r="D159" s="31" t="s">
        <v>21</v>
      </c>
      <c r="E159" s="111"/>
      <c r="F159" s="112"/>
      <c r="G159" s="113"/>
      <c r="H159" s="98">
        <v>0.0021631944444444446</v>
      </c>
      <c r="I159" s="112">
        <v>1</v>
      </c>
      <c r="J159" s="112">
        <v>60</v>
      </c>
      <c r="K159" s="112">
        <v>1</v>
      </c>
      <c r="L159" s="112">
        <v>60</v>
      </c>
      <c r="M159" s="110"/>
    </row>
    <row r="160" spans="1:13" ht="15">
      <c r="A160" s="108">
        <v>2</v>
      </c>
      <c r="B160" s="35" t="s">
        <v>670</v>
      </c>
      <c r="C160" s="31">
        <v>1997</v>
      </c>
      <c r="D160" s="31" t="s">
        <v>0</v>
      </c>
      <c r="E160" s="111"/>
      <c r="F160" s="112"/>
      <c r="G160" s="113"/>
      <c r="H160" s="98">
        <v>0.0026656249999999996</v>
      </c>
      <c r="I160" s="112">
        <v>2</v>
      </c>
      <c r="J160" s="112">
        <v>54</v>
      </c>
      <c r="K160" s="112">
        <v>2</v>
      </c>
      <c r="L160" s="112">
        <v>54</v>
      </c>
      <c r="M160" s="110"/>
    </row>
    <row r="161" spans="2:3" ht="15">
      <c r="B161" s="83"/>
      <c r="C161" s="83"/>
    </row>
    <row r="162" spans="1:87" ht="15">
      <c r="A162" s="206" t="s">
        <v>694</v>
      </c>
      <c r="B162" s="207"/>
      <c r="C162" s="207"/>
      <c r="D162" s="85"/>
      <c r="E162" s="85"/>
      <c r="F162" s="85"/>
      <c r="G162" s="85"/>
      <c r="H162" s="85"/>
      <c r="I162" s="120"/>
      <c r="J162" s="120"/>
      <c r="K162" s="120"/>
      <c r="L162" s="12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108" t="s">
        <v>4</v>
      </c>
      <c r="B163" s="108" t="s">
        <v>59</v>
      </c>
      <c r="C163" s="108" t="s">
        <v>680</v>
      </c>
      <c r="D163" s="108" t="s">
        <v>7</v>
      </c>
      <c r="E163" s="93" t="s">
        <v>681</v>
      </c>
      <c r="F163" s="93" t="s">
        <v>682</v>
      </c>
      <c r="G163" s="93" t="s">
        <v>683</v>
      </c>
      <c r="H163" s="94" t="s">
        <v>684</v>
      </c>
      <c r="I163" s="94" t="s">
        <v>685</v>
      </c>
      <c r="J163" s="94" t="s">
        <v>686</v>
      </c>
      <c r="K163" s="109" t="s">
        <v>687</v>
      </c>
      <c r="L163" s="109" t="s">
        <v>688</v>
      </c>
      <c r="M163" s="110"/>
    </row>
    <row r="164" spans="1:87" s="117" customFormat="1" ht="15">
      <c r="A164" s="108">
        <v>1</v>
      </c>
      <c r="B164" s="35" t="s">
        <v>660</v>
      </c>
      <c r="C164" s="31">
        <v>1996</v>
      </c>
      <c r="D164" s="31" t="s">
        <v>0</v>
      </c>
      <c r="E164" s="98">
        <v>0.0034560185185185184</v>
      </c>
      <c r="F164" s="112" t="s">
        <v>690</v>
      </c>
      <c r="G164" s="112">
        <v>60</v>
      </c>
      <c r="H164" s="123"/>
      <c r="I164" s="123"/>
      <c r="J164" s="128"/>
      <c r="K164" s="112" t="s">
        <v>690</v>
      </c>
      <c r="L164" s="112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108">
        <v>2</v>
      </c>
      <c r="B165" s="35" t="s">
        <v>665</v>
      </c>
      <c r="C165" s="31">
        <v>1989</v>
      </c>
      <c r="D165" s="31" t="s">
        <v>0</v>
      </c>
      <c r="E165" s="111"/>
      <c r="F165" s="112"/>
      <c r="G165" s="113"/>
      <c r="H165" s="98">
        <v>0.002179398148148148</v>
      </c>
      <c r="I165" s="112">
        <v>1</v>
      </c>
      <c r="J165" s="112">
        <v>60</v>
      </c>
      <c r="K165" s="112">
        <v>1</v>
      </c>
      <c r="L165" s="112">
        <v>60</v>
      </c>
      <c r="M165" s="110"/>
    </row>
    <row r="166" spans="1:13" ht="15">
      <c r="A166" s="108">
        <v>3</v>
      </c>
      <c r="B166" s="35" t="s">
        <v>667</v>
      </c>
      <c r="C166" s="31">
        <v>1987</v>
      </c>
      <c r="D166" s="31" t="s">
        <v>0</v>
      </c>
      <c r="E166" s="111"/>
      <c r="F166" s="112"/>
      <c r="G166" s="113"/>
      <c r="H166" s="98">
        <v>0.002349537037037037</v>
      </c>
      <c r="I166" s="112">
        <v>2</v>
      </c>
      <c r="J166" s="112">
        <v>54</v>
      </c>
      <c r="K166" s="112">
        <v>2</v>
      </c>
      <c r="L166" s="112">
        <v>54</v>
      </c>
      <c r="M166" s="110"/>
    </row>
    <row r="167" spans="1:13" ht="15">
      <c r="A167" s="108">
        <v>4</v>
      </c>
      <c r="B167" s="35" t="s">
        <v>345</v>
      </c>
      <c r="C167" s="31">
        <v>1989</v>
      </c>
      <c r="D167" s="31" t="s">
        <v>0</v>
      </c>
      <c r="E167" s="111"/>
      <c r="F167" s="112"/>
      <c r="G167" s="113"/>
      <c r="H167" s="98">
        <v>0.0024027777777777776</v>
      </c>
      <c r="I167" s="112">
        <v>3</v>
      </c>
      <c r="J167" s="112">
        <v>48</v>
      </c>
      <c r="K167" s="112">
        <v>3</v>
      </c>
      <c r="L167" s="112">
        <v>48</v>
      </c>
      <c r="M167" s="110"/>
    </row>
    <row r="168" spans="1:13" ht="15">
      <c r="A168" s="108">
        <v>5</v>
      </c>
      <c r="B168" s="35" t="s">
        <v>669</v>
      </c>
      <c r="C168" s="31">
        <v>1993</v>
      </c>
      <c r="D168" s="31" t="s">
        <v>0</v>
      </c>
      <c r="E168" s="111"/>
      <c r="F168" s="112"/>
      <c r="G168" s="113"/>
      <c r="H168" s="98">
        <v>0.0025775462962962965</v>
      </c>
      <c r="I168" s="112">
        <v>4</v>
      </c>
      <c r="J168" s="112">
        <v>43</v>
      </c>
      <c r="K168" s="112">
        <v>4</v>
      </c>
      <c r="L168" s="112">
        <v>43</v>
      </c>
      <c r="M168" s="110"/>
    </row>
    <row r="169" spans="1:13" ht="15">
      <c r="A169" s="108">
        <v>6</v>
      </c>
      <c r="B169" s="35" t="s">
        <v>671</v>
      </c>
      <c r="C169" s="31">
        <v>1990</v>
      </c>
      <c r="D169" s="31" t="s">
        <v>21</v>
      </c>
      <c r="E169" s="111"/>
      <c r="F169" s="112"/>
      <c r="G169" s="113"/>
      <c r="H169" s="98">
        <v>0.002841435185185185</v>
      </c>
      <c r="I169" s="112">
        <v>5</v>
      </c>
      <c r="J169" s="112">
        <v>40</v>
      </c>
      <c r="K169" s="112">
        <v>5</v>
      </c>
      <c r="L169" s="112">
        <v>40</v>
      </c>
      <c r="M169" s="110"/>
    </row>
    <row r="170" spans="1:13" ht="15">
      <c r="A170" s="108">
        <v>7</v>
      </c>
      <c r="B170" s="35" t="s">
        <v>673</v>
      </c>
      <c r="C170" s="31">
        <v>1995</v>
      </c>
      <c r="D170" s="31" t="s">
        <v>0</v>
      </c>
      <c r="E170" s="111"/>
      <c r="F170" s="112"/>
      <c r="G170" s="113"/>
      <c r="H170" s="98">
        <v>0.0035069444444444445</v>
      </c>
      <c r="I170" s="112">
        <v>6</v>
      </c>
      <c r="J170" s="112">
        <v>38</v>
      </c>
      <c r="K170" s="112">
        <v>6</v>
      </c>
      <c r="L170" s="112">
        <v>38</v>
      </c>
      <c r="M170" s="110"/>
    </row>
    <row r="171" spans="1:13" ht="15">
      <c r="A171" s="108">
        <v>8</v>
      </c>
      <c r="B171" s="35" t="s">
        <v>674</v>
      </c>
      <c r="C171" s="31">
        <v>1995</v>
      </c>
      <c r="D171" s="31" t="s">
        <v>0</v>
      </c>
      <c r="E171" s="111"/>
      <c r="F171" s="112"/>
      <c r="G171" s="113"/>
      <c r="H171" s="98">
        <v>0.003592592592592593</v>
      </c>
      <c r="I171" s="112">
        <v>7</v>
      </c>
      <c r="J171" s="112">
        <v>36</v>
      </c>
      <c r="K171" s="112">
        <v>7</v>
      </c>
      <c r="L171" s="112">
        <v>36</v>
      </c>
      <c r="M171" s="110"/>
    </row>
    <row r="172" spans="2:3" ht="15">
      <c r="B172" s="83"/>
      <c r="C172" s="83"/>
    </row>
    <row r="173" spans="1:87" ht="15">
      <c r="A173" s="206" t="s">
        <v>695</v>
      </c>
      <c r="B173" s="207"/>
      <c r="C173" s="207"/>
      <c r="D173" s="124"/>
      <c r="E173" s="124"/>
      <c r="F173" s="124"/>
      <c r="G173" s="124"/>
      <c r="H173" s="124"/>
      <c r="I173" s="124"/>
      <c r="J173" s="124"/>
      <c r="K173" s="110"/>
      <c r="L173" s="86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108" t="s">
        <v>4</v>
      </c>
      <c r="B174" s="108" t="s">
        <v>59</v>
      </c>
      <c r="C174" s="108" t="s">
        <v>680</v>
      </c>
      <c r="D174" s="108" t="s">
        <v>7</v>
      </c>
      <c r="E174" s="93" t="s">
        <v>681</v>
      </c>
      <c r="F174" s="93" t="s">
        <v>682</v>
      </c>
      <c r="G174" s="93" t="s">
        <v>683</v>
      </c>
      <c r="H174" s="94" t="s">
        <v>684</v>
      </c>
      <c r="I174" s="94" t="s">
        <v>685</v>
      </c>
      <c r="J174" s="94" t="s">
        <v>686</v>
      </c>
      <c r="K174" s="109" t="s">
        <v>687</v>
      </c>
      <c r="L174" s="109" t="s">
        <v>688</v>
      </c>
      <c r="M174" s="110"/>
    </row>
    <row r="175" spans="1:87" s="117" customFormat="1" ht="15">
      <c r="A175" s="108">
        <v>1</v>
      </c>
      <c r="B175" s="35" t="s">
        <v>658</v>
      </c>
      <c r="C175" s="31">
        <v>1979</v>
      </c>
      <c r="D175" s="31" t="s">
        <v>0</v>
      </c>
      <c r="E175" s="98">
        <v>0.0031620370370370374</v>
      </c>
      <c r="F175" s="112">
        <v>1</v>
      </c>
      <c r="G175" s="112">
        <v>60</v>
      </c>
      <c r="H175" s="123"/>
      <c r="I175" s="123"/>
      <c r="J175" s="128"/>
      <c r="K175" s="112">
        <v>1</v>
      </c>
      <c r="L175" s="112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108">
        <v>2</v>
      </c>
      <c r="B176" s="35" t="s">
        <v>663</v>
      </c>
      <c r="C176" s="31">
        <v>1984</v>
      </c>
      <c r="D176" s="31" t="s">
        <v>21</v>
      </c>
      <c r="E176" s="111"/>
      <c r="F176" s="112"/>
      <c r="G176" s="113"/>
      <c r="H176" s="98">
        <v>0.002140046296296296</v>
      </c>
      <c r="I176" s="112">
        <v>1</v>
      </c>
      <c r="J176" s="112">
        <v>60</v>
      </c>
      <c r="K176" s="112">
        <v>1</v>
      </c>
      <c r="L176" s="112">
        <v>60</v>
      </c>
      <c r="M176" s="110"/>
    </row>
    <row r="177" spans="1:13" ht="15">
      <c r="A177" s="108">
        <v>3</v>
      </c>
      <c r="B177" s="35" t="s">
        <v>672</v>
      </c>
      <c r="C177" s="31">
        <v>1976</v>
      </c>
      <c r="D177" s="31" t="s">
        <v>0</v>
      </c>
      <c r="E177" s="111"/>
      <c r="F177" s="112"/>
      <c r="G177" s="113"/>
      <c r="H177" s="98">
        <v>0.0032291666666666666</v>
      </c>
      <c r="I177" s="112">
        <v>2</v>
      </c>
      <c r="J177" s="112">
        <v>54</v>
      </c>
      <c r="K177" s="112">
        <v>2</v>
      </c>
      <c r="L177" s="112">
        <v>54</v>
      </c>
      <c r="M177" s="110"/>
    </row>
    <row r="178" spans="2:3" ht="15">
      <c r="B178" s="83"/>
      <c r="C178" s="83"/>
    </row>
    <row r="179" spans="1:87" ht="15">
      <c r="A179" s="206" t="s">
        <v>696</v>
      </c>
      <c r="B179" s="207"/>
      <c r="C179" s="207"/>
      <c r="D179" s="83"/>
      <c r="G179" s="83"/>
      <c r="J179" s="83"/>
      <c r="L179" s="86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108" t="s">
        <v>4</v>
      </c>
      <c r="B180" s="108" t="s">
        <v>59</v>
      </c>
      <c r="C180" s="108" t="s">
        <v>680</v>
      </c>
      <c r="D180" s="108" t="s">
        <v>7</v>
      </c>
      <c r="E180" s="93" t="s">
        <v>681</v>
      </c>
      <c r="F180" s="93" t="s">
        <v>682</v>
      </c>
      <c r="G180" s="93" t="s">
        <v>683</v>
      </c>
      <c r="H180" s="94" t="s">
        <v>684</v>
      </c>
      <c r="I180" s="94" t="s">
        <v>685</v>
      </c>
      <c r="J180" s="94" t="s">
        <v>686</v>
      </c>
      <c r="K180" s="109" t="s">
        <v>687</v>
      </c>
      <c r="L180" s="109" t="s">
        <v>688</v>
      </c>
      <c r="M180" s="110"/>
    </row>
    <row r="181" spans="1:13" ht="15">
      <c r="A181" s="108">
        <v>1</v>
      </c>
      <c r="B181" s="101" t="s">
        <v>472</v>
      </c>
      <c r="C181" s="31">
        <v>1969</v>
      </c>
      <c r="D181" s="31" t="s">
        <v>0</v>
      </c>
      <c r="E181" s="111"/>
      <c r="F181" s="112"/>
      <c r="G181" s="112"/>
      <c r="H181" s="98">
        <v>0.0025289351851851853</v>
      </c>
      <c r="I181" s="112">
        <v>1</v>
      </c>
      <c r="J181" s="112">
        <v>60</v>
      </c>
      <c r="K181" s="112">
        <v>1</v>
      </c>
      <c r="L181" s="112">
        <v>60</v>
      </c>
      <c r="M181" s="110"/>
    </row>
    <row r="183" spans="1:87" ht="15">
      <c r="A183" s="206" t="s">
        <v>697</v>
      </c>
      <c r="B183" s="207"/>
      <c r="C183" s="207"/>
      <c r="D183" s="83"/>
      <c r="G183" s="83"/>
      <c r="J183" s="83"/>
      <c r="L183" s="86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108" t="s">
        <v>4</v>
      </c>
      <c r="B184" s="108" t="s">
        <v>59</v>
      </c>
      <c r="C184" s="108" t="s">
        <v>680</v>
      </c>
      <c r="D184" s="108" t="s">
        <v>7</v>
      </c>
      <c r="E184" s="93" t="s">
        <v>681</v>
      </c>
      <c r="F184" s="93" t="s">
        <v>682</v>
      </c>
      <c r="G184" s="93" t="s">
        <v>683</v>
      </c>
      <c r="H184" s="94" t="s">
        <v>684</v>
      </c>
      <c r="I184" s="94" t="s">
        <v>685</v>
      </c>
      <c r="J184" s="94" t="s">
        <v>686</v>
      </c>
      <c r="K184" s="109" t="s">
        <v>687</v>
      </c>
      <c r="L184" s="109" t="s">
        <v>688</v>
      </c>
      <c r="M184" s="110"/>
    </row>
    <row r="185" spans="1:87" ht="15">
      <c r="A185" s="108">
        <v>1</v>
      </c>
      <c r="B185" s="35" t="s">
        <v>668</v>
      </c>
      <c r="C185" s="31">
        <v>1961</v>
      </c>
      <c r="D185" s="31" t="s">
        <v>0</v>
      </c>
      <c r="E185" s="111"/>
      <c r="F185" s="111"/>
      <c r="G185" s="111"/>
      <c r="H185" s="98">
        <v>0.0025181712962962966</v>
      </c>
      <c r="I185" s="112">
        <v>1</v>
      </c>
      <c r="J185" s="112">
        <v>60</v>
      </c>
      <c r="K185" s="112">
        <v>1</v>
      </c>
      <c r="L185" s="112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83"/>
      <c r="C186" s="83"/>
      <c r="D186" s="83"/>
    </row>
  </sheetData>
  <sheetProtection/>
  <mergeCells count="19">
    <mergeCell ref="A183:C183"/>
    <mergeCell ref="A145:C145"/>
    <mergeCell ref="A152:C152"/>
    <mergeCell ref="A157:C157"/>
    <mergeCell ref="A162:C162"/>
    <mergeCell ref="A173:C173"/>
    <mergeCell ref="A179:C179"/>
    <mergeCell ref="A89:C89"/>
    <mergeCell ref="A94:C94"/>
    <mergeCell ref="A105:C105"/>
    <mergeCell ref="A120:C120"/>
    <mergeCell ref="A130:C130"/>
    <mergeCell ref="A137:C137"/>
    <mergeCell ref="A2:H2"/>
    <mergeCell ref="A3:H3"/>
    <mergeCell ref="B4:G4"/>
    <mergeCell ref="B6:D6"/>
    <mergeCell ref="B26:D26"/>
    <mergeCell ref="B86:E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0" customWidth="1"/>
    <col min="2" max="3" width="18.140625" style="0" customWidth="1"/>
    <col min="4" max="4" width="12.8515625" style="0" customWidth="1"/>
    <col min="5" max="5" width="11.00390625" style="0" customWidth="1"/>
    <col min="6" max="6" width="25.28125" style="0" customWidth="1"/>
    <col min="7" max="7" width="12.8515625" style="0" customWidth="1"/>
  </cols>
  <sheetData>
    <row r="2" spans="2:8" ht="44.25" customHeight="1">
      <c r="B2" s="210" t="s">
        <v>54</v>
      </c>
      <c r="C2" s="210"/>
      <c r="D2" s="210"/>
      <c r="E2" s="210"/>
      <c r="F2" s="210"/>
      <c r="G2" s="210"/>
      <c r="H2" s="210"/>
    </row>
    <row r="3" spans="2:8" ht="18.75">
      <c r="B3" s="15"/>
      <c r="C3" s="15"/>
      <c r="D3" s="15"/>
      <c r="E3" s="15"/>
      <c r="F3" s="15"/>
      <c r="G3" s="15"/>
      <c r="H3" s="15"/>
    </row>
    <row r="4" spans="2:8" ht="18.75">
      <c r="B4" s="16" t="s">
        <v>55</v>
      </c>
      <c r="C4" s="16"/>
      <c r="D4" s="16"/>
      <c r="E4" s="16"/>
      <c r="F4" s="16"/>
      <c r="G4" s="16" t="s">
        <v>56</v>
      </c>
      <c r="H4" s="16"/>
    </row>
    <row r="6" spans="1:8" ht="15.75">
      <c r="A6" s="211" t="s">
        <v>57</v>
      </c>
      <c r="B6" s="212"/>
      <c r="C6" s="212"/>
      <c r="D6" s="212"/>
      <c r="E6" s="212"/>
      <c r="F6" s="212"/>
      <c r="G6" s="212"/>
      <c r="H6" s="213"/>
    </row>
    <row r="7" spans="1:8" ht="15.75">
      <c r="A7" s="17" t="s">
        <v>58</v>
      </c>
      <c r="B7" s="17" t="s">
        <v>59</v>
      </c>
      <c r="C7" s="17" t="s">
        <v>60</v>
      </c>
      <c r="D7" s="17" t="s">
        <v>61</v>
      </c>
      <c r="E7" s="17" t="s">
        <v>62</v>
      </c>
      <c r="F7" s="17" t="s">
        <v>63</v>
      </c>
      <c r="G7" s="17" t="s">
        <v>64</v>
      </c>
      <c r="H7" s="17" t="s">
        <v>9</v>
      </c>
    </row>
    <row r="8" spans="1:8" ht="15.75">
      <c r="A8" s="18">
        <v>1</v>
      </c>
      <c r="B8" s="19" t="s">
        <v>65</v>
      </c>
      <c r="C8" s="19" t="s">
        <v>66</v>
      </c>
      <c r="D8" s="18">
        <v>1988</v>
      </c>
      <c r="E8" s="18"/>
      <c r="F8" s="18" t="s">
        <v>0</v>
      </c>
      <c r="G8" s="20">
        <v>0.0036885416666666664</v>
      </c>
      <c r="H8" s="18">
        <v>1</v>
      </c>
    </row>
    <row r="9" spans="1:8" ht="15.75">
      <c r="A9" s="18">
        <v>2</v>
      </c>
      <c r="B9" s="19" t="s">
        <v>67</v>
      </c>
      <c r="C9" s="19" t="s">
        <v>68</v>
      </c>
      <c r="D9" s="18">
        <v>1956</v>
      </c>
      <c r="E9" s="18"/>
      <c r="F9" s="18" t="s">
        <v>69</v>
      </c>
      <c r="G9" s="20">
        <v>0.0037016203703703703</v>
      </c>
      <c r="H9" s="18">
        <v>2</v>
      </c>
    </row>
    <row r="10" spans="1:9" ht="15.75">
      <c r="A10" s="18">
        <v>3</v>
      </c>
      <c r="B10" s="19" t="s">
        <v>70</v>
      </c>
      <c r="C10" s="19" t="s">
        <v>71</v>
      </c>
      <c r="D10" s="18">
        <v>1975</v>
      </c>
      <c r="E10" s="18"/>
      <c r="F10" s="18" t="s">
        <v>72</v>
      </c>
      <c r="G10" s="20">
        <v>0.0037421296296296295</v>
      </c>
      <c r="H10" s="18">
        <v>3</v>
      </c>
      <c r="I10" s="21"/>
    </row>
    <row r="11" spans="1:8" ht="15.75">
      <c r="A11" s="17">
        <v>4</v>
      </c>
      <c r="B11" s="22" t="s">
        <v>73</v>
      </c>
      <c r="C11" s="22" t="s">
        <v>74</v>
      </c>
      <c r="D11" s="17">
        <v>1981</v>
      </c>
      <c r="E11" s="17"/>
      <c r="F11" s="17" t="s">
        <v>0</v>
      </c>
      <c r="G11" s="23">
        <v>0.003750925925925926</v>
      </c>
      <c r="H11" s="17">
        <v>4</v>
      </c>
    </row>
    <row r="12" spans="1:8" ht="15.75">
      <c r="A12" s="17">
        <v>5</v>
      </c>
      <c r="B12" s="22" t="s">
        <v>75</v>
      </c>
      <c r="C12" s="22" t="s">
        <v>76</v>
      </c>
      <c r="D12" s="17">
        <v>1977</v>
      </c>
      <c r="E12" s="17"/>
      <c r="F12" s="17" t="s">
        <v>77</v>
      </c>
      <c r="G12" s="23">
        <v>0.0037901620370370368</v>
      </c>
      <c r="H12" s="17">
        <v>5</v>
      </c>
    </row>
    <row r="13" spans="1:8" ht="15.75">
      <c r="A13" s="17">
        <v>6</v>
      </c>
      <c r="B13" s="22" t="s">
        <v>78</v>
      </c>
      <c r="C13" s="22" t="s">
        <v>79</v>
      </c>
      <c r="D13" s="17">
        <v>1995</v>
      </c>
      <c r="E13" s="17"/>
      <c r="F13" s="17" t="s">
        <v>80</v>
      </c>
      <c r="G13" s="23">
        <v>0.003817824074074074</v>
      </c>
      <c r="H13" s="17">
        <v>6</v>
      </c>
    </row>
    <row r="14" spans="1:8" ht="15.75">
      <c r="A14" s="17">
        <v>7</v>
      </c>
      <c r="B14" s="24" t="s">
        <v>81</v>
      </c>
      <c r="C14" s="22" t="s">
        <v>82</v>
      </c>
      <c r="D14" s="17">
        <v>1989</v>
      </c>
      <c r="E14" s="17"/>
      <c r="F14" s="17" t="s">
        <v>83</v>
      </c>
      <c r="G14" s="23">
        <v>0.0038425925925925923</v>
      </c>
      <c r="H14" s="17">
        <v>7</v>
      </c>
    </row>
    <row r="15" spans="1:8" ht="15.75">
      <c r="A15" s="17">
        <v>8</v>
      </c>
      <c r="B15" s="22" t="s">
        <v>84</v>
      </c>
      <c r="C15" s="22" t="s">
        <v>85</v>
      </c>
      <c r="D15" s="17">
        <v>1957</v>
      </c>
      <c r="E15" s="17"/>
      <c r="F15" s="17" t="s">
        <v>86</v>
      </c>
      <c r="G15" s="23">
        <v>0.003904398148148148</v>
      </c>
      <c r="H15" s="17">
        <v>8</v>
      </c>
    </row>
    <row r="16" spans="1:8" ht="15.75">
      <c r="A16" s="17">
        <v>9</v>
      </c>
      <c r="B16" s="22" t="s">
        <v>87</v>
      </c>
      <c r="C16" s="22" t="s">
        <v>88</v>
      </c>
      <c r="D16" s="17">
        <v>1961</v>
      </c>
      <c r="E16" s="17"/>
      <c r="F16" s="17" t="s">
        <v>69</v>
      </c>
      <c r="G16" s="23">
        <v>0.003907523148148149</v>
      </c>
      <c r="H16" s="17">
        <v>9</v>
      </c>
    </row>
    <row r="17" spans="1:8" ht="15.75">
      <c r="A17" s="17">
        <v>10</v>
      </c>
      <c r="B17" s="22" t="s">
        <v>89</v>
      </c>
      <c r="C17" s="22" t="s">
        <v>90</v>
      </c>
      <c r="D17" s="17">
        <v>1989</v>
      </c>
      <c r="E17" s="17"/>
      <c r="F17" s="17" t="s">
        <v>80</v>
      </c>
      <c r="G17" s="23">
        <v>0.003924189814814814</v>
      </c>
      <c r="H17" s="17">
        <v>10</v>
      </c>
    </row>
    <row r="18" spans="1:8" ht="15.75">
      <c r="A18" s="17">
        <v>11</v>
      </c>
      <c r="B18" s="22" t="s">
        <v>91</v>
      </c>
      <c r="C18" s="22" t="s">
        <v>92</v>
      </c>
      <c r="D18" s="17">
        <v>1986</v>
      </c>
      <c r="E18" s="17"/>
      <c r="F18" s="17" t="s">
        <v>93</v>
      </c>
      <c r="G18" s="23">
        <v>0.003983217592592593</v>
      </c>
      <c r="H18" s="17">
        <v>11</v>
      </c>
    </row>
    <row r="19" spans="1:8" ht="15.75">
      <c r="A19" s="17">
        <v>12</v>
      </c>
      <c r="B19" s="22" t="s">
        <v>94</v>
      </c>
      <c r="C19" s="22" t="s">
        <v>95</v>
      </c>
      <c r="D19" s="17">
        <v>1970</v>
      </c>
      <c r="E19" s="17"/>
      <c r="F19" s="17" t="s">
        <v>0</v>
      </c>
      <c r="G19" s="23">
        <v>0.00399074074074074</v>
      </c>
      <c r="H19" s="17">
        <v>12</v>
      </c>
    </row>
    <row r="20" spans="1:8" ht="15.75">
      <c r="A20" s="17">
        <v>13</v>
      </c>
      <c r="B20" s="22" t="s">
        <v>96</v>
      </c>
      <c r="C20" s="22" t="s">
        <v>82</v>
      </c>
      <c r="D20" s="17">
        <v>1963</v>
      </c>
      <c r="E20" s="17"/>
      <c r="F20" s="17" t="s">
        <v>69</v>
      </c>
      <c r="G20" s="23">
        <v>0.004007523148148148</v>
      </c>
      <c r="H20" s="17">
        <v>13</v>
      </c>
    </row>
    <row r="21" spans="1:8" ht="15.75">
      <c r="A21" s="17">
        <v>14</v>
      </c>
      <c r="B21" s="22" t="s">
        <v>97</v>
      </c>
      <c r="C21" s="22" t="s">
        <v>68</v>
      </c>
      <c r="D21" s="17">
        <v>1991</v>
      </c>
      <c r="E21" s="17"/>
      <c r="F21" s="17" t="s">
        <v>98</v>
      </c>
      <c r="G21" s="23">
        <v>0.004058101851851852</v>
      </c>
      <c r="H21" s="17">
        <v>14</v>
      </c>
    </row>
    <row r="22" spans="1:8" ht="15.75">
      <c r="A22" s="17">
        <v>15</v>
      </c>
      <c r="B22" s="22" t="s">
        <v>99</v>
      </c>
      <c r="C22" s="22" t="s">
        <v>100</v>
      </c>
      <c r="D22" s="17">
        <v>1991</v>
      </c>
      <c r="E22" s="17"/>
      <c r="F22" s="17" t="s">
        <v>80</v>
      </c>
      <c r="G22" s="23">
        <v>0.004063310185185185</v>
      </c>
      <c r="H22" s="17">
        <v>15</v>
      </c>
    </row>
    <row r="23" spans="1:8" ht="15.75">
      <c r="A23" s="17">
        <v>16</v>
      </c>
      <c r="B23" s="24" t="s">
        <v>101</v>
      </c>
      <c r="C23" s="22" t="s">
        <v>102</v>
      </c>
      <c r="D23" s="17">
        <v>1987</v>
      </c>
      <c r="E23" s="17"/>
      <c r="F23" s="17" t="s">
        <v>86</v>
      </c>
      <c r="G23" s="23">
        <v>0.004093865740740741</v>
      </c>
      <c r="H23" s="17">
        <v>16</v>
      </c>
    </row>
    <row r="24" spans="1:8" ht="15.75">
      <c r="A24" s="17">
        <v>17</v>
      </c>
      <c r="B24" s="22" t="s">
        <v>103</v>
      </c>
      <c r="C24" s="22" t="s">
        <v>90</v>
      </c>
      <c r="D24" s="17">
        <v>1980</v>
      </c>
      <c r="E24" s="17"/>
      <c r="F24" s="17" t="s">
        <v>104</v>
      </c>
      <c r="G24" s="23">
        <v>0.004099652777777778</v>
      </c>
      <c r="H24" s="17">
        <v>17</v>
      </c>
    </row>
    <row r="25" spans="1:8" ht="15.75">
      <c r="A25" s="17">
        <v>18</v>
      </c>
      <c r="B25" s="22" t="s">
        <v>105</v>
      </c>
      <c r="C25" s="22" t="s">
        <v>71</v>
      </c>
      <c r="D25" s="17">
        <v>1973</v>
      </c>
      <c r="E25" s="17"/>
      <c r="F25" s="17" t="s">
        <v>106</v>
      </c>
      <c r="G25" s="23">
        <v>0.004126273148148148</v>
      </c>
      <c r="H25" s="17">
        <v>18</v>
      </c>
    </row>
    <row r="26" spans="1:8" ht="15.75">
      <c r="A26" s="17">
        <v>19</v>
      </c>
      <c r="B26" s="22" t="s">
        <v>107</v>
      </c>
      <c r="C26" s="22" t="s">
        <v>71</v>
      </c>
      <c r="D26" s="17">
        <v>1967</v>
      </c>
      <c r="E26" s="17"/>
      <c r="F26" s="17" t="s">
        <v>86</v>
      </c>
      <c r="G26" s="23">
        <v>0.0041399305555555556</v>
      </c>
      <c r="H26" s="17">
        <v>19</v>
      </c>
    </row>
    <row r="27" spans="1:8" ht="15.75">
      <c r="A27" s="17">
        <v>20</v>
      </c>
      <c r="B27" s="22" t="s">
        <v>108</v>
      </c>
      <c r="C27" s="22" t="s">
        <v>85</v>
      </c>
      <c r="D27" s="17">
        <v>1966</v>
      </c>
      <c r="E27" s="17"/>
      <c r="F27" s="17" t="s">
        <v>86</v>
      </c>
      <c r="G27" s="23">
        <v>0.004329050925925926</v>
      </c>
      <c r="H27" s="17">
        <v>20</v>
      </c>
    </row>
    <row r="28" spans="1:8" ht="15.75">
      <c r="A28" s="17">
        <v>21</v>
      </c>
      <c r="B28" s="22" t="s">
        <v>109</v>
      </c>
      <c r="C28" s="22" t="s">
        <v>82</v>
      </c>
      <c r="D28" s="17">
        <v>1954</v>
      </c>
      <c r="E28" s="17"/>
      <c r="F28" s="17" t="s">
        <v>86</v>
      </c>
      <c r="G28" s="23">
        <v>0.0043599537037037036</v>
      </c>
      <c r="H28" s="17">
        <v>21</v>
      </c>
    </row>
    <row r="29" spans="1:8" ht="15.75">
      <c r="A29" s="17">
        <v>22</v>
      </c>
      <c r="B29" s="22" t="s">
        <v>110</v>
      </c>
      <c r="C29" s="22" t="s">
        <v>111</v>
      </c>
      <c r="D29" s="17">
        <v>1949</v>
      </c>
      <c r="E29" s="17"/>
      <c r="F29" s="17" t="s">
        <v>112</v>
      </c>
      <c r="G29" s="23">
        <v>0.0045784722222222225</v>
      </c>
      <c r="H29" s="17">
        <v>22</v>
      </c>
    </row>
    <row r="30" spans="1:8" ht="15.75">
      <c r="A30" s="17">
        <v>23</v>
      </c>
      <c r="B30" s="22" t="s">
        <v>113</v>
      </c>
      <c r="C30" s="22" t="s">
        <v>71</v>
      </c>
      <c r="D30" s="17">
        <v>1998</v>
      </c>
      <c r="E30" s="17"/>
      <c r="F30" s="17" t="s">
        <v>114</v>
      </c>
      <c r="G30" s="23">
        <v>0.004613194444444444</v>
      </c>
      <c r="H30" s="17">
        <v>23</v>
      </c>
    </row>
    <row r="31" spans="1:8" ht="15.75">
      <c r="A31" s="17">
        <v>24</v>
      </c>
      <c r="B31" s="22" t="s">
        <v>115</v>
      </c>
      <c r="C31" s="22" t="s">
        <v>116</v>
      </c>
      <c r="D31" s="17">
        <v>1957</v>
      </c>
      <c r="E31" s="17"/>
      <c r="F31" s="17" t="s">
        <v>117</v>
      </c>
      <c r="G31" s="23">
        <v>0.004724652777777777</v>
      </c>
      <c r="H31" s="17">
        <v>24</v>
      </c>
    </row>
    <row r="34" spans="1:8" ht="15.75" customHeight="1">
      <c r="A34" s="214" t="s">
        <v>118</v>
      </c>
      <c r="B34" s="215"/>
      <c r="C34" s="215"/>
      <c r="D34" s="215"/>
      <c r="E34" s="215"/>
      <c r="F34" s="215"/>
      <c r="G34" s="215"/>
      <c r="H34" s="216"/>
    </row>
    <row r="35" spans="1:8" ht="15.75">
      <c r="A35" s="17" t="s">
        <v>58</v>
      </c>
      <c r="B35" s="17" t="s">
        <v>59</v>
      </c>
      <c r="C35" s="17" t="s">
        <v>60</v>
      </c>
      <c r="D35" s="17" t="s">
        <v>61</v>
      </c>
      <c r="E35" s="17" t="s">
        <v>62</v>
      </c>
      <c r="F35" s="17" t="s">
        <v>63</v>
      </c>
      <c r="G35" s="23" t="s">
        <v>64</v>
      </c>
      <c r="H35" s="17" t="s">
        <v>9</v>
      </c>
    </row>
    <row r="36" spans="1:9" ht="15.75">
      <c r="A36" s="18" t="s">
        <v>119</v>
      </c>
      <c r="B36" s="19" t="s">
        <v>120</v>
      </c>
      <c r="C36" s="19" t="s">
        <v>121</v>
      </c>
      <c r="D36" s="18">
        <v>2002</v>
      </c>
      <c r="E36" s="18"/>
      <c r="F36" s="18" t="s">
        <v>122</v>
      </c>
      <c r="G36" s="20">
        <v>0.0032041666666666664</v>
      </c>
      <c r="H36" s="18">
        <v>1</v>
      </c>
      <c r="I36" s="21"/>
    </row>
    <row r="37" spans="1:9" ht="15.75">
      <c r="A37" s="18" t="s">
        <v>123</v>
      </c>
      <c r="B37" s="19" t="s">
        <v>124</v>
      </c>
      <c r="C37" s="19" t="s">
        <v>121</v>
      </c>
      <c r="D37" s="18">
        <v>1989</v>
      </c>
      <c r="E37" s="18"/>
      <c r="F37" s="18" t="s">
        <v>0</v>
      </c>
      <c r="G37" s="20">
        <v>0.0032505787037037034</v>
      </c>
      <c r="H37" s="18">
        <v>2</v>
      </c>
      <c r="I37" s="21"/>
    </row>
    <row r="38" spans="1:9" ht="15.75">
      <c r="A38" s="18" t="s">
        <v>125</v>
      </c>
      <c r="B38" s="19" t="s">
        <v>126</v>
      </c>
      <c r="C38" s="19" t="s">
        <v>127</v>
      </c>
      <c r="D38" s="18">
        <v>1979</v>
      </c>
      <c r="E38" s="18"/>
      <c r="F38" s="18" t="s">
        <v>0</v>
      </c>
      <c r="G38" s="20">
        <v>0.0034215277777777772</v>
      </c>
      <c r="H38" s="18">
        <v>3</v>
      </c>
      <c r="I38" s="21"/>
    </row>
    <row r="39" spans="1:8" ht="15.75">
      <c r="A39" s="17" t="s">
        <v>128</v>
      </c>
      <c r="B39" s="22" t="s">
        <v>129</v>
      </c>
      <c r="C39" s="22" t="s">
        <v>130</v>
      </c>
      <c r="D39" s="17">
        <v>1980</v>
      </c>
      <c r="E39" s="17"/>
      <c r="F39" s="17" t="s">
        <v>131</v>
      </c>
      <c r="G39" s="23">
        <v>0.003452546296296296</v>
      </c>
      <c r="H39" s="17">
        <v>4</v>
      </c>
    </row>
    <row r="40" spans="1:8" ht="15.75">
      <c r="A40" s="17" t="s">
        <v>132</v>
      </c>
      <c r="B40" s="22" t="s">
        <v>133</v>
      </c>
      <c r="C40" s="22" t="s">
        <v>134</v>
      </c>
      <c r="D40" s="17">
        <v>1974</v>
      </c>
      <c r="E40" s="17"/>
      <c r="F40" s="17" t="s">
        <v>86</v>
      </c>
      <c r="G40" s="23">
        <v>0.0036695601851851854</v>
      </c>
      <c r="H40" s="17">
        <v>5</v>
      </c>
    </row>
    <row r="41" spans="1:8" ht="15.75">
      <c r="A41" s="17" t="s">
        <v>135</v>
      </c>
      <c r="B41" s="22" t="s">
        <v>136</v>
      </c>
      <c r="C41" s="22" t="s">
        <v>127</v>
      </c>
      <c r="D41" s="17">
        <v>1985</v>
      </c>
      <c r="E41" s="17"/>
      <c r="F41" s="17" t="s">
        <v>86</v>
      </c>
      <c r="G41" s="23">
        <v>0.003926273148148148</v>
      </c>
      <c r="H41" s="17">
        <v>6</v>
      </c>
    </row>
    <row r="42" spans="1:8" ht="15.75">
      <c r="A42" s="17" t="s">
        <v>137</v>
      </c>
      <c r="B42" s="22" t="s">
        <v>138</v>
      </c>
      <c r="C42" s="22" t="s">
        <v>139</v>
      </c>
      <c r="D42" s="17">
        <v>1965</v>
      </c>
      <c r="E42" s="17"/>
      <c r="F42" s="17" t="s">
        <v>86</v>
      </c>
      <c r="G42" s="23">
        <v>0.004096064814814815</v>
      </c>
      <c r="H42" s="17">
        <v>7</v>
      </c>
    </row>
  </sheetData>
  <sheetProtection/>
  <mergeCells count="3">
    <mergeCell ref="B2:H2"/>
    <mergeCell ref="A6:H6"/>
    <mergeCell ref="A34:H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1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5.421875" style="0" customWidth="1"/>
    <col min="3" max="3" width="22.28125" style="0" customWidth="1"/>
    <col min="4" max="4" width="19.00390625" style="0" customWidth="1"/>
    <col min="5" max="5" width="14.140625" style="0" customWidth="1"/>
    <col min="6" max="6" width="21.00390625" style="0" customWidth="1"/>
    <col min="7" max="7" width="18.421875" style="0" customWidth="1"/>
  </cols>
  <sheetData>
    <row r="2" spans="2:7" ht="25.5" customHeight="1">
      <c r="B2" s="25"/>
      <c r="C2" s="26" t="s">
        <v>140</v>
      </c>
      <c r="D2" s="217" t="s">
        <v>141</v>
      </c>
      <c r="E2" s="217"/>
      <c r="F2" s="217"/>
      <c r="G2" s="217"/>
    </row>
    <row r="3" spans="2:7" ht="25.5" customHeight="1">
      <c r="B3" s="25"/>
      <c r="C3" s="218" t="s">
        <v>142</v>
      </c>
      <c r="D3" s="218"/>
      <c r="E3" s="218"/>
      <c r="F3" s="218"/>
      <c r="G3" s="27"/>
    </row>
    <row r="4" spans="3:6" ht="15">
      <c r="C4" s="28" t="s">
        <v>0</v>
      </c>
      <c r="D4" s="28" t="s">
        <v>143</v>
      </c>
      <c r="E4" s="28"/>
      <c r="F4" s="29">
        <v>42505</v>
      </c>
    </row>
    <row r="5" spans="3:6" ht="15">
      <c r="C5" s="28" t="s">
        <v>144</v>
      </c>
      <c r="D5" s="28" t="s">
        <v>145</v>
      </c>
      <c r="E5" s="28"/>
      <c r="F5" s="30" t="s">
        <v>42</v>
      </c>
    </row>
    <row r="7" spans="2:7" ht="15">
      <c r="B7" s="31" t="s">
        <v>58</v>
      </c>
      <c r="C7" s="31" t="s">
        <v>59</v>
      </c>
      <c r="D7" s="31" t="s">
        <v>60</v>
      </c>
      <c r="E7" s="31" t="s">
        <v>146</v>
      </c>
      <c r="F7" s="31" t="s">
        <v>7</v>
      </c>
      <c r="G7" s="31" t="s">
        <v>64</v>
      </c>
    </row>
    <row r="8" spans="2:7" ht="15">
      <c r="B8" s="32" t="s">
        <v>119</v>
      </c>
      <c r="C8" s="33" t="s">
        <v>67</v>
      </c>
      <c r="D8" s="33" t="s">
        <v>68</v>
      </c>
      <c r="E8" s="32">
        <v>1956</v>
      </c>
      <c r="F8" s="32" t="s">
        <v>0</v>
      </c>
      <c r="G8" s="34">
        <v>0.003503472222222222</v>
      </c>
    </row>
    <row r="9" spans="2:7" ht="15">
      <c r="B9" s="32" t="s">
        <v>123</v>
      </c>
      <c r="C9" s="33" t="s">
        <v>84</v>
      </c>
      <c r="D9" s="33" t="s">
        <v>85</v>
      </c>
      <c r="E9" s="32">
        <v>1957</v>
      </c>
      <c r="F9" s="32" t="s">
        <v>21</v>
      </c>
      <c r="G9" s="34">
        <v>0.003696759259259259</v>
      </c>
    </row>
    <row r="10" spans="2:7" ht="15">
      <c r="B10" s="32" t="s">
        <v>125</v>
      </c>
      <c r="C10" s="33" t="s">
        <v>70</v>
      </c>
      <c r="D10" s="33" t="s">
        <v>71</v>
      </c>
      <c r="E10" s="32">
        <v>1975</v>
      </c>
      <c r="F10" s="32" t="s">
        <v>0</v>
      </c>
      <c r="G10" s="34">
        <v>0.0037314814814814815</v>
      </c>
    </row>
    <row r="11" spans="2:7" ht="15">
      <c r="B11" s="31" t="s">
        <v>128</v>
      </c>
      <c r="C11" s="35" t="s">
        <v>147</v>
      </c>
      <c r="D11" s="35" t="s">
        <v>79</v>
      </c>
      <c r="E11" s="31">
        <v>1995</v>
      </c>
      <c r="F11" s="31" t="s">
        <v>0</v>
      </c>
      <c r="G11" s="36">
        <v>0.0037569444444444447</v>
      </c>
    </row>
    <row r="12" spans="2:7" ht="15">
      <c r="B12" s="31" t="s">
        <v>132</v>
      </c>
      <c r="C12" s="35" t="s">
        <v>103</v>
      </c>
      <c r="D12" s="35" t="s">
        <v>90</v>
      </c>
      <c r="E12" s="31">
        <v>1980</v>
      </c>
      <c r="F12" s="31" t="s">
        <v>0</v>
      </c>
      <c r="G12" s="36">
        <v>0.0037662037037037035</v>
      </c>
    </row>
    <row r="13" spans="2:7" ht="15">
      <c r="B13" s="31" t="s">
        <v>135</v>
      </c>
      <c r="C13" s="35" t="s">
        <v>148</v>
      </c>
      <c r="D13" s="35" t="s">
        <v>82</v>
      </c>
      <c r="E13" s="31">
        <v>1989</v>
      </c>
      <c r="F13" s="31" t="s">
        <v>21</v>
      </c>
      <c r="G13" s="36">
        <v>0.003778935185185185</v>
      </c>
    </row>
    <row r="14" spans="2:7" ht="15">
      <c r="B14" s="31" t="s">
        <v>149</v>
      </c>
      <c r="C14" s="35" t="s">
        <v>94</v>
      </c>
      <c r="D14" s="35" t="s">
        <v>95</v>
      </c>
      <c r="E14" s="31">
        <v>1970</v>
      </c>
      <c r="F14" s="31" t="s">
        <v>0</v>
      </c>
      <c r="G14" s="36">
        <v>0.0037835648148148147</v>
      </c>
    </row>
    <row r="15" spans="2:7" ht="15">
      <c r="B15" s="31" t="s">
        <v>150</v>
      </c>
      <c r="C15" s="35" t="s">
        <v>96</v>
      </c>
      <c r="D15" s="35" t="s">
        <v>82</v>
      </c>
      <c r="E15" s="31">
        <v>1963</v>
      </c>
      <c r="F15" s="31" t="s">
        <v>0</v>
      </c>
      <c r="G15" s="36">
        <v>0.003875</v>
      </c>
    </row>
    <row r="16" spans="2:7" ht="15">
      <c r="B16" s="31" t="s">
        <v>151</v>
      </c>
      <c r="C16" s="35" t="s">
        <v>89</v>
      </c>
      <c r="D16" s="35" t="s">
        <v>90</v>
      </c>
      <c r="E16" s="31">
        <v>1989</v>
      </c>
      <c r="F16" s="31" t="s">
        <v>0</v>
      </c>
      <c r="G16" s="36">
        <v>0.003890046296296296</v>
      </c>
    </row>
    <row r="17" spans="2:7" ht="15">
      <c r="B17" s="31" t="s">
        <v>152</v>
      </c>
      <c r="C17" s="35" t="s">
        <v>153</v>
      </c>
      <c r="D17" s="35" t="s">
        <v>85</v>
      </c>
      <c r="E17" s="31">
        <v>1986</v>
      </c>
      <c r="F17" s="31" t="s">
        <v>154</v>
      </c>
      <c r="G17" s="36">
        <v>0.0039050925925925924</v>
      </c>
    </row>
    <row r="18" spans="2:7" ht="15">
      <c r="B18" s="31" t="s">
        <v>155</v>
      </c>
      <c r="C18" s="35" t="s">
        <v>156</v>
      </c>
      <c r="D18" s="35" t="s">
        <v>116</v>
      </c>
      <c r="E18" s="31">
        <v>1979</v>
      </c>
      <c r="F18" s="31" t="s">
        <v>21</v>
      </c>
      <c r="G18" s="36">
        <v>0.0039178240740740744</v>
      </c>
    </row>
    <row r="19" spans="2:7" ht="15">
      <c r="B19" s="31" t="s">
        <v>157</v>
      </c>
      <c r="C19" s="35" t="s">
        <v>158</v>
      </c>
      <c r="D19" s="35" t="s">
        <v>159</v>
      </c>
      <c r="E19" s="31">
        <v>1996</v>
      </c>
      <c r="F19" s="31" t="s">
        <v>0</v>
      </c>
      <c r="G19" s="36">
        <v>0.003924768518518518</v>
      </c>
    </row>
    <row r="20" spans="2:7" ht="15">
      <c r="B20" s="31" t="s">
        <v>160</v>
      </c>
      <c r="C20" s="35" t="s">
        <v>99</v>
      </c>
      <c r="D20" s="35" t="s">
        <v>100</v>
      </c>
      <c r="E20" s="31">
        <v>1991</v>
      </c>
      <c r="F20" s="31" t="s">
        <v>0</v>
      </c>
      <c r="G20" s="36">
        <v>0.003929398148148148</v>
      </c>
    </row>
    <row r="21" spans="2:7" ht="15">
      <c r="B21" s="31" t="s">
        <v>161</v>
      </c>
      <c r="C21" s="35" t="s">
        <v>162</v>
      </c>
      <c r="D21" s="35" t="s">
        <v>163</v>
      </c>
      <c r="E21" s="31">
        <v>1983</v>
      </c>
      <c r="F21" s="31" t="s">
        <v>0</v>
      </c>
      <c r="G21" s="36">
        <v>0.003965277777777778</v>
      </c>
    </row>
    <row r="22" spans="2:7" ht="15">
      <c r="B22" s="31" t="s">
        <v>164</v>
      </c>
      <c r="C22" s="35" t="s">
        <v>165</v>
      </c>
      <c r="D22" s="35" t="s">
        <v>166</v>
      </c>
      <c r="E22" s="31">
        <v>1988</v>
      </c>
      <c r="F22" s="31" t="s">
        <v>0</v>
      </c>
      <c r="G22" s="36">
        <v>0.003983796296296296</v>
      </c>
    </row>
    <row r="23" spans="2:7" ht="15">
      <c r="B23" s="31" t="s">
        <v>167</v>
      </c>
      <c r="C23" s="35" t="s">
        <v>168</v>
      </c>
      <c r="D23" s="35" t="s">
        <v>100</v>
      </c>
      <c r="E23" s="31">
        <v>1953</v>
      </c>
      <c r="F23" s="31" t="s">
        <v>22</v>
      </c>
      <c r="G23" s="36">
        <v>0.003993055555555556</v>
      </c>
    </row>
    <row r="24" spans="2:7" ht="15">
      <c r="B24" s="31" t="s">
        <v>169</v>
      </c>
      <c r="C24" s="35" t="s">
        <v>87</v>
      </c>
      <c r="D24" s="35" t="s">
        <v>88</v>
      </c>
      <c r="E24" s="31">
        <v>1961</v>
      </c>
      <c r="F24" s="31" t="s">
        <v>0</v>
      </c>
      <c r="G24" s="36">
        <v>0.0039953703703703705</v>
      </c>
    </row>
    <row r="25" spans="2:7" ht="15">
      <c r="B25" s="31" t="s">
        <v>170</v>
      </c>
      <c r="C25" s="35" t="s">
        <v>171</v>
      </c>
      <c r="D25" s="35" t="s">
        <v>71</v>
      </c>
      <c r="E25" s="31">
        <v>1980</v>
      </c>
      <c r="F25" s="31" t="s">
        <v>0</v>
      </c>
      <c r="G25" s="36">
        <v>0.004020833333333334</v>
      </c>
    </row>
    <row r="26" spans="2:7" ht="15">
      <c r="B26" s="31" t="s">
        <v>172</v>
      </c>
      <c r="C26" s="35" t="s">
        <v>173</v>
      </c>
      <c r="D26" s="35" t="s">
        <v>116</v>
      </c>
      <c r="E26" s="31">
        <v>1968</v>
      </c>
      <c r="F26" s="31" t="s">
        <v>174</v>
      </c>
      <c r="G26" s="36">
        <v>0.004064814814814815</v>
      </c>
    </row>
    <row r="27" spans="2:7" ht="15">
      <c r="B27" s="31" t="s">
        <v>175</v>
      </c>
      <c r="C27" s="35" t="s">
        <v>176</v>
      </c>
      <c r="D27" s="35" t="s">
        <v>177</v>
      </c>
      <c r="E27" s="31">
        <v>1961</v>
      </c>
      <c r="F27" s="31" t="s">
        <v>0</v>
      </c>
      <c r="G27" s="36">
        <v>0.004084490740740741</v>
      </c>
    </row>
    <row r="28" spans="2:7" ht="15">
      <c r="B28" s="31" t="s">
        <v>178</v>
      </c>
      <c r="C28" s="35" t="s">
        <v>179</v>
      </c>
      <c r="D28" s="35" t="s">
        <v>180</v>
      </c>
      <c r="E28" s="31">
        <v>1973</v>
      </c>
      <c r="F28" s="31" t="s">
        <v>21</v>
      </c>
      <c r="G28" s="36">
        <v>0.00419212962962963</v>
      </c>
    </row>
    <row r="29" spans="2:7" ht="15">
      <c r="B29" s="31" t="s">
        <v>181</v>
      </c>
      <c r="C29" s="35" t="s">
        <v>107</v>
      </c>
      <c r="D29" s="35" t="s">
        <v>71</v>
      </c>
      <c r="E29" s="31">
        <v>1967</v>
      </c>
      <c r="F29" s="31" t="s">
        <v>21</v>
      </c>
      <c r="G29" s="36">
        <v>0.004202546296296296</v>
      </c>
    </row>
    <row r="30" spans="2:7" ht="15">
      <c r="B30" s="31" t="s">
        <v>182</v>
      </c>
      <c r="C30" s="35" t="s">
        <v>108</v>
      </c>
      <c r="D30" s="35" t="s">
        <v>85</v>
      </c>
      <c r="E30" s="31">
        <v>1966</v>
      </c>
      <c r="F30" s="31" t="s">
        <v>21</v>
      </c>
      <c r="G30" s="36">
        <v>0.004239583333333334</v>
      </c>
    </row>
    <row r="31" spans="2:7" ht="15">
      <c r="B31" s="31" t="s">
        <v>183</v>
      </c>
      <c r="C31" s="35" t="s">
        <v>184</v>
      </c>
      <c r="D31" s="35" t="s">
        <v>100</v>
      </c>
      <c r="E31" s="31">
        <v>1986</v>
      </c>
      <c r="F31" s="31" t="s">
        <v>21</v>
      </c>
      <c r="G31" s="36">
        <v>0.004295138888888889</v>
      </c>
    </row>
    <row r="32" spans="2:7" ht="15">
      <c r="B32" s="31" t="s">
        <v>185</v>
      </c>
      <c r="C32" s="35" t="s">
        <v>91</v>
      </c>
      <c r="D32" s="35" t="s">
        <v>92</v>
      </c>
      <c r="E32" s="31">
        <v>1986</v>
      </c>
      <c r="F32" s="31" t="s">
        <v>0</v>
      </c>
      <c r="G32" s="36">
        <v>0.004306712962962963</v>
      </c>
    </row>
    <row r="33" spans="2:7" ht="15">
      <c r="B33" s="31" t="s">
        <v>186</v>
      </c>
      <c r="C33" s="35" t="s">
        <v>105</v>
      </c>
      <c r="D33" s="35" t="s">
        <v>71</v>
      </c>
      <c r="E33" s="31">
        <v>1973</v>
      </c>
      <c r="F33" s="31" t="s">
        <v>22</v>
      </c>
      <c r="G33" s="36">
        <v>0.0043124999999999995</v>
      </c>
    </row>
    <row r="34" spans="2:7" ht="15">
      <c r="B34" s="31" t="s">
        <v>187</v>
      </c>
      <c r="C34" s="35" t="s">
        <v>188</v>
      </c>
      <c r="D34" s="35" t="s">
        <v>82</v>
      </c>
      <c r="E34" s="31">
        <v>1997</v>
      </c>
      <c r="F34" s="31" t="s">
        <v>0</v>
      </c>
      <c r="G34" s="36">
        <v>0.004315972222222222</v>
      </c>
    </row>
    <row r="35" spans="2:7" ht="15">
      <c r="B35" s="31" t="s">
        <v>189</v>
      </c>
      <c r="C35" s="35" t="s">
        <v>190</v>
      </c>
      <c r="D35" s="35" t="s">
        <v>163</v>
      </c>
      <c r="E35" s="31">
        <v>1982</v>
      </c>
      <c r="F35" s="31" t="s">
        <v>21</v>
      </c>
      <c r="G35" s="36">
        <v>0.004349537037037037</v>
      </c>
    </row>
    <row r="36" spans="2:7" ht="15">
      <c r="B36" s="31" t="s">
        <v>191</v>
      </c>
      <c r="C36" s="35" t="s">
        <v>192</v>
      </c>
      <c r="D36" s="35" t="s">
        <v>79</v>
      </c>
      <c r="E36" s="31">
        <v>1979</v>
      </c>
      <c r="F36" s="31" t="s">
        <v>21</v>
      </c>
      <c r="G36" s="36">
        <v>0.004480324074074075</v>
      </c>
    </row>
    <row r="37" spans="2:7" ht="15">
      <c r="B37" s="31" t="s">
        <v>193</v>
      </c>
      <c r="C37" s="35" t="s">
        <v>109</v>
      </c>
      <c r="D37" s="35" t="s">
        <v>82</v>
      </c>
      <c r="E37" s="31">
        <v>1954</v>
      </c>
      <c r="F37" s="31" t="s">
        <v>21</v>
      </c>
      <c r="G37" s="36">
        <v>0.004494212962962963</v>
      </c>
    </row>
    <row r="38" spans="2:7" ht="15">
      <c r="B38" s="31" t="s">
        <v>194</v>
      </c>
      <c r="C38" s="35" t="s">
        <v>195</v>
      </c>
      <c r="D38" s="35" t="s">
        <v>82</v>
      </c>
      <c r="E38" s="31">
        <v>2001</v>
      </c>
      <c r="F38" s="31" t="s">
        <v>0</v>
      </c>
      <c r="G38" s="36">
        <v>0.004657407407407408</v>
      </c>
    </row>
    <row r="39" spans="2:7" ht="15">
      <c r="B39" s="31" t="s">
        <v>196</v>
      </c>
      <c r="C39" s="35" t="s">
        <v>197</v>
      </c>
      <c r="D39" s="35" t="s">
        <v>198</v>
      </c>
      <c r="E39" s="31">
        <v>2004</v>
      </c>
      <c r="F39" s="31" t="s">
        <v>21</v>
      </c>
      <c r="G39" s="36">
        <v>0.004668981481481481</v>
      </c>
    </row>
    <row r="40" spans="2:7" ht="15">
      <c r="B40" s="31" t="s">
        <v>199</v>
      </c>
      <c r="C40" s="35" t="s">
        <v>200</v>
      </c>
      <c r="D40" s="35" t="s">
        <v>95</v>
      </c>
      <c r="E40" s="31">
        <v>1994</v>
      </c>
      <c r="F40" s="31" t="s">
        <v>21</v>
      </c>
      <c r="G40" s="36">
        <v>0.004756944444444445</v>
      </c>
    </row>
    <row r="41" spans="2:7" ht="15">
      <c r="B41" s="31" t="s">
        <v>201</v>
      </c>
      <c r="C41" s="35" t="s">
        <v>202</v>
      </c>
      <c r="D41" s="35" t="s">
        <v>92</v>
      </c>
      <c r="E41" s="31">
        <v>2002</v>
      </c>
      <c r="F41" s="31" t="s">
        <v>0</v>
      </c>
      <c r="G41" s="36">
        <v>0.004912037037037037</v>
      </c>
    </row>
    <row r="42" spans="2:7" ht="15">
      <c r="B42" s="31" t="s">
        <v>203</v>
      </c>
      <c r="C42" s="35" t="s">
        <v>204</v>
      </c>
      <c r="D42" s="35" t="s">
        <v>205</v>
      </c>
      <c r="E42" s="31">
        <v>2001</v>
      </c>
      <c r="F42" s="31" t="s">
        <v>22</v>
      </c>
      <c r="G42" s="36">
        <v>0.005038194444444444</v>
      </c>
    </row>
    <row r="43" spans="2:7" ht="15">
      <c r="B43" s="37" t="s">
        <v>206</v>
      </c>
      <c r="C43" s="35" t="s">
        <v>207</v>
      </c>
      <c r="D43" s="35" t="s">
        <v>180</v>
      </c>
      <c r="E43" s="31">
        <v>1990</v>
      </c>
      <c r="F43" s="31" t="s">
        <v>0</v>
      </c>
      <c r="G43" s="36">
        <v>0.005074074074074074</v>
      </c>
    </row>
    <row r="44" spans="2:7" ht="15">
      <c r="B44" s="37" t="s">
        <v>208</v>
      </c>
      <c r="C44" s="35" t="s">
        <v>209</v>
      </c>
      <c r="D44" s="35" t="s">
        <v>210</v>
      </c>
      <c r="E44" s="31">
        <v>2003</v>
      </c>
      <c r="F44" s="31" t="s">
        <v>0</v>
      </c>
      <c r="G44" s="36">
        <v>0.005263888888888888</v>
      </c>
    </row>
    <row r="45" spans="2:7" ht="15">
      <c r="B45" s="37" t="s">
        <v>211</v>
      </c>
      <c r="C45" s="35" t="s">
        <v>212</v>
      </c>
      <c r="D45" s="35" t="s">
        <v>213</v>
      </c>
      <c r="E45" s="31">
        <v>2003</v>
      </c>
      <c r="F45" s="31" t="s">
        <v>21</v>
      </c>
      <c r="G45" s="36">
        <v>0.005350694444444445</v>
      </c>
    </row>
    <row r="46" spans="2:7" ht="15">
      <c r="B46" s="31" t="s">
        <v>214</v>
      </c>
      <c r="C46" s="35" t="s">
        <v>215</v>
      </c>
      <c r="D46" s="35" t="s">
        <v>216</v>
      </c>
      <c r="E46" s="31">
        <v>2004</v>
      </c>
      <c r="F46" s="31" t="s">
        <v>21</v>
      </c>
      <c r="G46" s="36">
        <v>0.00547337962962963</v>
      </c>
    </row>
    <row r="47" spans="2:7" ht="15">
      <c r="B47" s="37" t="s">
        <v>217</v>
      </c>
      <c r="C47" s="35" t="s">
        <v>218</v>
      </c>
      <c r="D47" s="35" t="s">
        <v>219</v>
      </c>
      <c r="E47" s="31">
        <v>2003</v>
      </c>
      <c r="F47" s="31" t="s">
        <v>21</v>
      </c>
      <c r="G47" s="36">
        <v>0.0054907407407407405</v>
      </c>
    </row>
    <row r="48" spans="2:7" ht="15">
      <c r="B48" s="37" t="s">
        <v>220</v>
      </c>
      <c r="C48" s="35" t="s">
        <v>221</v>
      </c>
      <c r="D48" s="35" t="s">
        <v>74</v>
      </c>
      <c r="E48" s="31">
        <v>2003</v>
      </c>
      <c r="F48" s="31" t="s">
        <v>21</v>
      </c>
      <c r="G48" s="36">
        <v>0.005657407407407407</v>
      </c>
    </row>
    <row r="49" spans="2:7" ht="15">
      <c r="B49" s="31" t="s">
        <v>222</v>
      </c>
      <c r="C49" s="35" t="s">
        <v>195</v>
      </c>
      <c r="D49" s="35" t="s">
        <v>71</v>
      </c>
      <c r="E49" s="31">
        <v>2005</v>
      </c>
      <c r="F49" s="31" t="s">
        <v>0</v>
      </c>
      <c r="G49" s="36">
        <v>0.005730324074074074</v>
      </c>
    </row>
    <row r="50" spans="2:7" ht="15">
      <c r="B50" s="31" t="s">
        <v>223</v>
      </c>
      <c r="C50" s="35" t="s">
        <v>224</v>
      </c>
      <c r="D50" s="35" t="s">
        <v>100</v>
      </c>
      <c r="E50" s="31">
        <v>2002</v>
      </c>
      <c r="F50" s="31" t="s">
        <v>0</v>
      </c>
      <c r="G50" s="36">
        <v>0.005896990740740741</v>
      </c>
    </row>
    <row r="51" spans="2:7" ht="15">
      <c r="B51" s="37" t="s">
        <v>225</v>
      </c>
      <c r="C51" s="35" t="s">
        <v>226</v>
      </c>
      <c r="D51" s="35" t="s">
        <v>166</v>
      </c>
      <c r="E51" s="31">
        <v>2010</v>
      </c>
      <c r="F51" s="31" t="s">
        <v>21</v>
      </c>
      <c r="G51" s="36">
        <v>0.0059722222222222225</v>
      </c>
    </row>
    <row r="52" spans="2:7" ht="15">
      <c r="B52" s="37" t="s">
        <v>227</v>
      </c>
      <c r="C52" s="35" t="s">
        <v>215</v>
      </c>
      <c r="D52" s="35" t="s">
        <v>228</v>
      </c>
      <c r="E52" s="31">
        <v>2006</v>
      </c>
      <c r="F52" s="31" t="s">
        <v>21</v>
      </c>
      <c r="G52" s="36">
        <v>0.005988425925925926</v>
      </c>
    </row>
    <row r="53" spans="2:7" ht="15">
      <c r="B53" s="31" t="s">
        <v>229</v>
      </c>
      <c r="C53" s="35" t="s">
        <v>230</v>
      </c>
      <c r="D53" s="35" t="s">
        <v>90</v>
      </c>
      <c r="E53" s="31">
        <v>2007</v>
      </c>
      <c r="F53" s="31" t="s">
        <v>21</v>
      </c>
      <c r="G53" s="36">
        <v>0.0062581018518518515</v>
      </c>
    </row>
    <row r="54" spans="2:7" ht="15">
      <c r="B54" s="31" t="s">
        <v>231</v>
      </c>
      <c r="C54" s="35" t="s">
        <v>232</v>
      </c>
      <c r="D54" s="35" t="s">
        <v>66</v>
      </c>
      <c r="E54" s="31">
        <v>2004</v>
      </c>
      <c r="F54" s="31" t="s">
        <v>21</v>
      </c>
      <c r="G54" s="36">
        <v>0.006298611111111112</v>
      </c>
    </row>
    <row r="55" spans="2:7" ht="15">
      <c r="B55" s="31" t="s">
        <v>233</v>
      </c>
      <c r="C55" s="35" t="s">
        <v>115</v>
      </c>
      <c r="D55" s="35" t="s">
        <v>116</v>
      </c>
      <c r="E55" s="31">
        <v>1957</v>
      </c>
      <c r="F55" s="31" t="s">
        <v>117</v>
      </c>
      <c r="G55" s="31" t="s">
        <v>234</v>
      </c>
    </row>
    <row r="56" spans="2:7" ht="15">
      <c r="B56" s="31" t="s">
        <v>235</v>
      </c>
      <c r="C56" s="35" t="s">
        <v>236</v>
      </c>
      <c r="D56" s="35" t="s">
        <v>237</v>
      </c>
      <c r="E56" s="31">
        <v>1972</v>
      </c>
      <c r="F56" s="31" t="s">
        <v>117</v>
      </c>
      <c r="G56" s="31" t="s">
        <v>234</v>
      </c>
    </row>
    <row r="57" spans="2:7" ht="15">
      <c r="B57" s="31" t="s">
        <v>238</v>
      </c>
      <c r="C57" s="35" t="s">
        <v>239</v>
      </c>
      <c r="D57" s="35" t="s">
        <v>92</v>
      </c>
      <c r="E57" s="31">
        <v>1983</v>
      </c>
      <c r="F57" s="31" t="s">
        <v>21</v>
      </c>
      <c r="G57" s="31" t="s">
        <v>234</v>
      </c>
    </row>
    <row r="59" spans="3:6" ht="15">
      <c r="C59" s="28" t="s">
        <v>118</v>
      </c>
      <c r="D59" s="28" t="s">
        <v>240</v>
      </c>
      <c r="E59" s="28"/>
      <c r="F59" s="28" t="s">
        <v>241</v>
      </c>
    </row>
    <row r="60" spans="5:7" ht="15">
      <c r="E60" s="11"/>
      <c r="G60" s="11"/>
    </row>
    <row r="61" spans="2:7" ht="15">
      <c r="B61" s="31" t="s">
        <v>58</v>
      </c>
      <c r="C61" s="31" t="s">
        <v>59</v>
      </c>
      <c r="D61" s="31" t="s">
        <v>60</v>
      </c>
      <c r="E61" s="31" t="s">
        <v>146</v>
      </c>
      <c r="F61" s="31" t="s">
        <v>7</v>
      </c>
      <c r="G61" s="31" t="s">
        <v>64</v>
      </c>
    </row>
    <row r="62" spans="2:7" ht="15">
      <c r="B62" s="32" t="s">
        <v>119</v>
      </c>
      <c r="C62" s="33" t="s">
        <v>129</v>
      </c>
      <c r="D62" s="33" t="s">
        <v>130</v>
      </c>
      <c r="E62" s="32">
        <v>1980</v>
      </c>
      <c r="F62" s="32" t="s">
        <v>0</v>
      </c>
      <c r="G62" s="34">
        <v>0.00325</v>
      </c>
    </row>
    <row r="63" spans="2:7" ht="15">
      <c r="B63" s="32" t="s">
        <v>123</v>
      </c>
      <c r="C63" s="33" t="s">
        <v>242</v>
      </c>
      <c r="D63" s="33" t="s">
        <v>243</v>
      </c>
      <c r="E63" s="32">
        <v>1978</v>
      </c>
      <c r="F63" s="32" t="s">
        <v>0</v>
      </c>
      <c r="G63" s="34">
        <v>0.0033287037037037035</v>
      </c>
    </row>
    <row r="64" spans="2:7" ht="15">
      <c r="B64" s="32" t="s">
        <v>125</v>
      </c>
      <c r="C64" s="33" t="s">
        <v>244</v>
      </c>
      <c r="D64" s="33" t="s">
        <v>245</v>
      </c>
      <c r="E64" s="32">
        <v>1999</v>
      </c>
      <c r="F64" s="32" t="s">
        <v>21</v>
      </c>
      <c r="G64" s="34">
        <v>0.0033379629629629627</v>
      </c>
    </row>
    <row r="65" spans="2:7" ht="15">
      <c r="B65" s="31" t="s">
        <v>128</v>
      </c>
      <c r="C65" s="35" t="s">
        <v>246</v>
      </c>
      <c r="D65" s="35" t="s">
        <v>247</v>
      </c>
      <c r="E65" s="31">
        <v>1999</v>
      </c>
      <c r="F65" s="31" t="s">
        <v>22</v>
      </c>
      <c r="G65" s="36">
        <v>0.003384259259259259</v>
      </c>
    </row>
    <row r="66" spans="2:7" ht="15">
      <c r="B66" s="31" t="s">
        <v>132</v>
      </c>
      <c r="C66" s="35" t="s">
        <v>248</v>
      </c>
      <c r="D66" s="35" t="s">
        <v>249</v>
      </c>
      <c r="E66" s="31">
        <v>2000</v>
      </c>
      <c r="F66" s="31" t="s">
        <v>0</v>
      </c>
      <c r="G66" s="36">
        <v>0.0033935185185185184</v>
      </c>
    </row>
    <row r="67" spans="2:7" ht="15">
      <c r="B67" s="31" t="s">
        <v>135</v>
      </c>
      <c r="C67" s="35" t="s">
        <v>133</v>
      </c>
      <c r="D67" s="35" t="s">
        <v>134</v>
      </c>
      <c r="E67" s="31">
        <v>1974</v>
      </c>
      <c r="F67" s="31" t="s">
        <v>21</v>
      </c>
      <c r="G67" s="36">
        <v>0.003523148148148148</v>
      </c>
    </row>
    <row r="68" spans="2:7" ht="15">
      <c r="B68" s="31" t="s">
        <v>149</v>
      </c>
      <c r="C68" s="35" t="s">
        <v>250</v>
      </c>
      <c r="D68" s="35" t="s">
        <v>251</v>
      </c>
      <c r="E68" s="31">
        <v>2003</v>
      </c>
      <c r="F68" s="31" t="s">
        <v>21</v>
      </c>
      <c r="G68" s="36">
        <v>0.0035636574074074077</v>
      </c>
    </row>
    <row r="69" spans="2:7" ht="15">
      <c r="B69" s="31" t="s">
        <v>150</v>
      </c>
      <c r="C69" s="35" t="s">
        <v>252</v>
      </c>
      <c r="D69" s="35" t="s">
        <v>247</v>
      </c>
      <c r="E69" s="31">
        <v>2004</v>
      </c>
      <c r="F69" s="31" t="s">
        <v>21</v>
      </c>
      <c r="G69" s="36">
        <v>0.0036226851851851854</v>
      </c>
    </row>
    <row r="70" spans="2:7" ht="15">
      <c r="B70" s="31" t="s">
        <v>151</v>
      </c>
      <c r="C70" s="35" t="s">
        <v>253</v>
      </c>
      <c r="D70" s="35" t="s">
        <v>254</v>
      </c>
      <c r="E70" s="31">
        <v>2002</v>
      </c>
      <c r="F70" s="31" t="s">
        <v>0</v>
      </c>
      <c r="G70" s="36">
        <v>0.0036539351851851854</v>
      </c>
    </row>
    <row r="71" spans="2:7" ht="15">
      <c r="B71" s="31" t="s">
        <v>152</v>
      </c>
      <c r="C71" s="35" t="s">
        <v>255</v>
      </c>
      <c r="D71" s="35" t="s">
        <v>256</v>
      </c>
      <c r="E71" s="31">
        <v>2003</v>
      </c>
      <c r="F71" s="31" t="s">
        <v>0</v>
      </c>
      <c r="G71" s="36">
        <v>0.0036886574074074074</v>
      </c>
    </row>
    <row r="72" spans="2:7" ht="15">
      <c r="B72" s="31" t="s">
        <v>155</v>
      </c>
      <c r="C72" s="35" t="s">
        <v>257</v>
      </c>
      <c r="D72" s="35" t="s">
        <v>243</v>
      </c>
      <c r="E72" s="31">
        <v>2000</v>
      </c>
      <c r="F72" s="31" t="s">
        <v>0</v>
      </c>
      <c r="G72" s="36">
        <v>0.0037002314814814814</v>
      </c>
    </row>
    <row r="73" spans="2:7" ht="15">
      <c r="B73" s="31" t="s">
        <v>157</v>
      </c>
      <c r="C73" s="35" t="s">
        <v>138</v>
      </c>
      <c r="D73" s="35" t="s">
        <v>139</v>
      </c>
      <c r="E73" s="31">
        <v>1965</v>
      </c>
      <c r="F73" s="31" t="s">
        <v>21</v>
      </c>
      <c r="G73" s="36">
        <v>0.0037824074074074075</v>
      </c>
    </row>
    <row r="74" spans="2:7" ht="15">
      <c r="B74" s="31" t="s">
        <v>160</v>
      </c>
      <c r="C74" s="35" t="s">
        <v>258</v>
      </c>
      <c r="D74" s="35" t="s">
        <v>259</v>
      </c>
      <c r="E74" s="31">
        <v>2001</v>
      </c>
      <c r="F74" s="31" t="s">
        <v>22</v>
      </c>
      <c r="G74" s="36">
        <v>0.0037893518518518523</v>
      </c>
    </row>
    <row r="75" spans="2:7" ht="15">
      <c r="B75" s="31" t="s">
        <v>161</v>
      </c>
      <c r="C75" s="35" t="s">
        <v>260</v>
      </c>
      <c r="D75" s="35" t="s">
        <v>261</v>
      </c>
      <c r="E75" s="31">
        <v>1984</v>
      </c>
      <c r="F75" s="31" t="s">
        <v>21</v>
      </c>
      <c r="G75" s="36">
        <v>0.0038275462962962963</v>
      </c>
    </row>
    <row r="76" spans="2:7" ht="15">
      <c r="B76" s="31" t="s">
        <v>164</v>
      </c>
      <c r="C76" s="35" t="s">
        <v>262</v>
      </c>
      <c r="D76" s="35" t="s">
        <v>263</v>
      </c>
      <c r="E76" s="31">
        <v>2004</v>
      </c>
      <c r="F76" s="31" t="s">
        <v>21</v>
      </c>
      <c r="G76" s="36">
        <v>0.0038877314814814816</v>
      </c>
    </row>
    <row r="77" spans="2:7" ht="15">
      <c r="B77" s="31" t="s">
        <v>167</v>
      </c>
      <c r="C77" s="35" t="s">
        <v>264</v>
      </c>
      <c r="D77" s="35" t="s">
        <v>249</v>
      </c>
      <c r="E77" s="31">
        <v>2002</v>
      </c>
      <c r="F77" s="31" t="s">
        <v>21</v>
      </c>
      <c r="G77" s="36">
        <v>0.003908564814814815</v>
      </c>
    </row>
    <row r="78" spans="2:7" ht="15">
      <c r="B78" s="31" t="s">
        <v>169</v>
      </c>
      <c r="C78" s="35" t="s">
        <v>265</v>
      </c>
      <c r="D78" s="35" t="s">
        <v>261</v>
      </c>
      <c r="E78" s="31">
        <v>2003</v>
      </c>
      <c r="F78" s="31" t="s">
        <v>0</v>
      </c>
      <c r="G78" s="36">
        <v>0.003913194444444444</v>
      </c>
    </row>
    <row r="79" spans="2:7" ht="15">
      <c r="B79" s="31" t="s">
        <v>170</v>
      </c>
      <c r="C79" s="35" t="s">
        <v>266</v>
      </c>
      <c r="D79" s="35" t="s">
        <v>267</v>
      </c>
      <c r="E79" s="31">
        <v>1986</v>
      </c>
      <c r="F79" s="31" t="s">
        <v>21</v>
      </c>
      <c r="G79" s="36">
        <v>0.004008101851851852</v>
      </c>
    </row>
    <row r="80" spans="2:7" ht="15">
      <c r="B80" s="31" t="s">
        <v>172</v>
      </c>
      <c r="C80" s="35" t="s">
        <v>268</v>
      </c>
      <c r="D80" s="35" t="s">
        <v>121</v>
      </c>
      <c r="E80" s="31">
        <v>1988</v>
      </c>
      <c r="F80" s="31" t="s">
        <v>21</v>
      </c>
      <c r="G80" s="36">
        <v>0.004011574074074074</v>
      </c>
    </row>
    <row r="81" spans="2:7" ht="15">
      <c r="B81" s="31" t="s">
        <v>175</v>
      </c>
      <c r="C81" s="35" t="s">
        <v>269</v>
      </c>
      <c r="D81" s="35" t="s">
        <v>245</v>
      </c>
      <c r="E81" s="31">
        <v>2003</v>
      </c>
      <c r="F81" s="31" t="s">
        <v>0</v>
      </c>
      <c r="G81" s="36">
        <v>0.004018518518518519</v>
      </c>
    </row>
    <row r="82" spans="2:7" ht="15">
      <c r="B82" s="31" t="s">
        <v>178</v>
      </c>
      <c r="C82" s="35" t="s">
        <v>270</v>
      </c>
      <c r="D82" s="35" t="s">
        <v>271</v>
      </c>
      <c r="E82" s="31">
        <v>2002</v>
      </c>
      <c r="F82" s="31" t="s">
        <v>0</v>
      </c>
      <c r="G82" s="36">
        <v>0.004019675925925926</v>
      </c>
    </row>
    <row r="83" spans="2:7" ht="15">
      <c r="B83" s="31" t="s">
        <v>181</v>
      </c>
      <c r="C83" s="35" t="s">
        <v>272</v>
      </c>
      <c r="D83" s="35" t="s">
        <v>256</v>
      </c>
      <c r="E83" s="31">
        <v>2001</v>
      </c>
      <c r="F83" s="31" t="s">
        <v>22</v>
      </c>
      <c r="G83" s="36">
        <v>0.004052083333333334</v>
      </c>
    </row>
    <row r="84" spans="2:7" ht="15">
      <c r="B84" s="31" t="s">
        <v>182</v>
      </c>
      <c r="C84" s="35" t="s">
        <v>273</v>
      </c>
      <c r="D84" s="35" t="s">
        <v>274</v>
      </c>
      <c r="E84" s="31">
        <v>2005</v>
      </c>
      <c r="F84" s="31" t="s">
        <v>0</v>
      </c>
      <c r="G84" s="36">
        <v>0.004100694444444444</v>
      </c>
    </row>
    <row r="85" spans="2:7" ht="15">
      <c r="B85" s="31" t="s">
        <v>183</v>
      </c>
      <c r="C85" s="35" t="s">
        <v>275</v>
      </c>
      <c r="D85" s="35" t="s">
        <v>276</v>
      </c>
      <c r="E85" s="31">
        <v>2000</v>
      </c>
      <c r="F85" s="31" t="s">
        <v>0</v>
      </c>
      <c r="G85" s="36">
        <v>0.004103009259259259</v>
      </c>
    </row>
    <row r="86" spans="2:7" ht="15">
      <c r="B86" s="31" t="s">
        <v>185</v>
      </c>
      <c r="C86" s="35" t="s">
        <v>277</v>
      </c>
      <c r="D86" s="35" t="s">
        <v>254</v>
      </c>
      <c r="E86" s="31">
        <v>2003</v>
      </c>
      <c r="F86" s="31" t="s">
        <v>0</v>
      </c>
      <c r="G86" s="36">
        <v>0.00416087962962963</v>
      </c>
    </row>
    <row r="87" spans="2:7" ht="15">
      <c r="B87" s="31" t="s">
        <v>186</v>
      </c>
      <c r="C87" s="35" t="s">
        <v>278</v>
      </c>
      <c r="D87" s="35" t="s">
        <v>259</v>
      </c>
      <c r="E87" s="31">
        <v>2005</v>
      </c>
      <c r="F87" s="31" t="s">
        <v>0</v>
      </c>
      <c r="G87" s="36">
        <v>0.004162037037037037</v>
      </c>
    </row>
    <row r="88" spans="2:7" ht="15">
      <c r="B88" s="31" t="s">
        <v>187</v>
      </c>
      <c r="C88" s="35" t="s">
        <v>279</v>
      </c>
      <c r="D88" s="35" t="s">
        <v>254</v>
      </c>
      <c r="E88" s="31">
        <v>2006</v>
      </c>
      <c r="F88" s="31" t="s">
        <v>21</v>
      </c>
      <c r="G88" s="36">
        <v>0.0048090277777777775</v>
      </c>
    </row>
    <row r="89" spans="2:7" ht="15">
      <c r="B89" s="31" t="s">
        <v>191</v>
      </c>
      <c r="C89" s="35" t="s">
        <v>280</v>
      </c>
      <c r="D89" s="35" t="s">
        <v>256</v>
      </c>
      <c r="E89" s="31">
        <v>2000</v>
      </c>
      <c r="F89" s="31" t="s">
        <v>0</v>
      </c>
      <c r="G89" s="36">
        <v>0.005684027777777778</v>
      </c>
    </row>
    <row r="90" spans="2:7" ht="15">
      <c r="B90" s="31" t="s">
        <v>193</v>
      </c>
      <c r="C90" s="35" t="s">
        <v>281</v>
      </c>
      <c r="D90" s="35" t="s">
        <v>282</v>
      </c>
      <c r="E90" s="31">
        <v>2009</v>
      </c>
      <c r="F90" s="31" t="s">
        <v>21</v>
      </c>
      <c r="G90" s="36">
        <v>0.005697916666666667</v>
      </c>
    </row>
    <row r="91" ht="15">
      <c r="G91" s="11"/>
    </row>
  </sheetData>
  <sheetProtection/>
  <mergeCells count="2">
    <mergeCell ref="D2:G2"/>
    <mergeCell ref="C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A1">
      <selection activeCell="J60" sqref="J60"/>
    </sheetView>
  </sheetViews>
  <sheetFormatPr defaultColWidth="9.140625" defaultRowHeight="15"/>
  <cols>
    <col min="3" max="3" width="20.421875" style="40" customWidth="1"/>
    <col min="4" max="4" width="17.00390625" style="0" customWidth="1"/>
    <col min="5" max="5" width="20.28125" style="0" customWidth="1"/>
    <col min="6" max="6" width="12.00390625" style="0" customWidth="1"/>
    <col min="7" max="7" width="11.7109375" style="0" customWidth="1"/>
  </cols>
  <sheetData>
    <row r="2" spans="3:6" s="38" customFormat="1" ht="18.75">
      <c r="C2" s="39" t="s">
        <v>283</v>
      </c>
      <c r="E2" s="38" t="s">
        <v>0</v>
      </c>
      <c r="F2" s="38" t="s">
        <v>284</v>
      </c>
    </row>
    <row r="3" ht="18.75">
      <c r="G3" s="38" t="s">
        <v>285</v>
      </c>
    </row>
    <row r="4" spans="3:6" ht="18.75">
      <c r="C4" s="41" t="s">
        <v>286</v>
      </c>
      <c r="D4" s="42"/>
      <c r="F4" s="41">
        <v>3200</v>
      </c>
    </row>
    <row r="6" spans="2:7" s="44" customFormat="1" ht="15">
      <c r="B6" s="43" t="s">
        <v>4</v>
      </c>
      <c r="C6" s="43" t="s">
        <v>5</v>
      </c>
      <c r="D6" s="43" t="s">
        <v>6</v>
      </c>
      <c r="E6" s="43" t="s">
        <v>287</v>
      </c>
      <c r="F6" s="43" t="s">
        <v>8</v>
      </c>
      <c r="G6" s="43" t="s">
        <v>288</v>
      </c>
    </row>
    <row r="7" spans="2:7" s="44" customFormat="1" ht="15">
      <c r="B7" s="43">
        <v>4</v>
      </c>
      <c r="C7" s="45" t="s">
        <v>289</v>
      </c>
      <c r="D7" s="43">
        <v>1956</v>
      </c>
      <c r="E7" s="43" t="s">
        <v>0</v>
      </c>
      <c r="F7" s="43" t="s">
        <v>290</v>
      </c>
      <c r="G7" s="43">
        <v>1</v>
      </c>
    </row>
    <row r="8" spans="2:7" s="44" customFormat="1" ht="15">
      <c r="B8" s="43">
        <v>3</v>
      </c>
      <c r="C8" s="45" t="s">
        <v>291</v>
      </c>
      <c r="D8" s="43">
        <v>1989</v>
      </c>
      <c r="E8" s="43" t="s">
        <v>21</v>
      </c>
      <c r="F8" s="43" t="s">
        <v>292</v>
      </c>
      <c r="G8" s="43">
        <v>2</v>
      </c>
    </row>
    <row r="9" spans="2:7" s="44" customFormat="1" ht="15">
      <c r="B9" s="43">
        <v>19</v>
      </c>
      <c r="C9" s="45" t="s">
        <v>293</v>
      </c>
      <c r="D9" s="43">
        <v>1986</v>
      </c>
      <c r="E9" s="43" t="s">
        <v>21</v>
      </c>
      <c r="F9" s="43" t="s">
        <v>294</v>
      </c>
      <c r="G9" s="43">
        <v>3</v>
      </c>
    </row>
    <row r="10" spans="2:7" s="44" customFormat="1" ht="15">
      <c r="B10" s="43">
        <v>6</v>
      </c>
      <c r="C10" s="45" t="s">
        <v>295</v>
      </c>
      <c r="D10" s="43">
        <v>1975</v>
      </c>
      <c r="E10" s="43" t="s">
        <v>0</v>
      </c>
      <c r="F10" s="43" t="s">
        <v>296</v>
      </c>
      <c r="G10" s="43">
        <v>4</v>
      </c>
    </row>
    <row r="11" spans="2:7" s="44" customFormat="1" ht="15">
      <c r="B11" s="43">
        <v>22</v>
      </c>
      <c r="C11" s="45" t="s">
        <v>297</v>
      </c>
      <c r="D11" s="43">
        <v>1957</v>
      </c>
      <c r="E11" s="43" t="s">
        <v>21</v>
      </c>
      <c r="F11" s="43" t="s">
        <v>298</v>
      </c>
      <c r="G11" s="43">
        <v>5</v>
      </c>
    </row>
    <row r="12" spans="2:7" s="44" customFormat="1" ht="15">
      <c r="B12" s="43">
        <v>7</v>
      </c>
      <c r="C12" s="45" t="s">
        <v>299</v>
      </c>
      <c r="D12" s="43">
        <v>1963</v>
      </c>
      <c r="E12" s="43" t="s">
        <v>0</v>
      </c>
      <c r="F12" s="43" t="s">
        <v>300</v>
      </c>
      <c r="G12" s="43">
        <v>6</v>
      </c>
    </row>
    <row r="13" spans="2:7" s="44" customFormat="1" ht="15">
      <c r="B13" s="43">
        <v>15</v>
      </c>
      <c r="C13" s="45" t="s">
        <v>301</v>
      </c>
      <c r="D13" s="43">
        <v>1979</v>
      </c>
      <c r="E13" s="43" t="s">
        <v>21</v>
      </c>
      <c r="F13" s="43" t="s">
        <v>302</v>
      </c>
      <c r="G13" s="43">
        <v>7</v>
      </c>
    </row>
    <row r="14" spans="2:7" s="44" customFormat="1" ht="15">
      <c r="B14" s="43">
        <v>13</v>
      </c>
      <c r="C14" s="45" t="s">
        <v>303</v>
      </c>
      <c r="D14" s="43">
        <v>1970</v>
      </c>
      <c r="E14" s="43" t="s">
        <v>0</v>
      </c>
      <c r="F14" s="43" t="s">
        <v>304</v>
      </c>
      <c r="G14" s="43">
        <v>8</v>
      </c>
    </row>
    <row r="15" spans="2:7" s="44" customFormat="1" ht="15">
      <c r="B15" s="43">
        <v>18</v>
      </c>
      <c r="C15" s="45" t="s">
        <v>305</v>
      </c>
      <c r="D15" s="43">
        <v>1973</v>
      </c>
      <c r="E15" s="43" t="s">
        <v>22</v>
      </c>
      <c r="F15" s="43" t="s">
        <v>306</v>
      </c>
      <c r="G15" s="43">
        <v>9</v>
      </c>
    </row>
    <row r="16" spans="2:7" s="44" customFormat="1" ht="15">
      <c r="B16" s="43">
        <v>20</v>
      </c>
      <c r="C16" s="45" t="s">
        <v>307</v>
      </c>
      <c r="D16" s="43">
        <v>1961</v>
      </c>
      <c r="E16" s="43" t="s">
        <v>0</v>
      </c>
      <c r="F16" s="43" t="s">
        <v>308</v>
      </c>
      <c r="G16" s="43">
        <v>10</v>
      </c>
    </row>
    <row r="17" spans="2:7" s="44" customFormat="1" ht="15">
      <c r="B17" s="43">
        <v>25</v>
      </c>
      <c r="C17" s="45" t="s">
        <v>19</v>
      </c>
      <c r="D17" s="43">
        <v>1988</v>
      </c>
      <c r="E17" s="43" t="s">
        <v>0</v>
      </c>
      <c r="F17" s="43" t="s">
        <v>309</v>
      </c>
      <c r="G17" s="43">
        <v>11</v>
      </c>
    </row>
    <row r="18" spans="2:7" s="44" customFormat="1" ht="15">
      <c r="B18" s="43">
        <v>5</v>
      </c>
      <c r="C18" s="45" t="s">
        <v>310</v>
      </c>
      <c r="D18" s="43">
        <v>1983</v>
      </c>
      <c r="E18" s="43" t="s">
        <v>0</v>
      </c>
      <c r="F18" s="43" t="s">
        <v>311</v>
      </c>
      <c r="G18" s="43">
        <v>12</v>
      </c>
    </row>
    <row r="19" spans="2:7" s="44" customFormat="1" ht="15">
      <c r="B19" s="43">
        <v>2</v>
      </c>
      <c r="C19" s="45" t="s">
        <v>312</v>
      </c>
      <c r="D19" s="43">
        <v>1980</v>
      </c>
      <c r="E19" s="43" t="s">
        <v>0</v>
      </c>
      <c r="F19" s="43" t="s">
        <v>313</v>
      </c>
      <c r="G19" s="43">
        <v>13</v>
      </c>
    </row>
    <row r="20" spans="2:7" s="44" customFormat="1" ht="15">
      <c r="B20" s="43">
        <v>16</v>
      </c>
      <c r="C20" s="45" t="s">
        <v>314</v>
      </c>
      <c r="D20" s="43">
        <v>1949</v>
      </c>
      <c r="E20" s="43" t="s">
        <v>22</v>
      </c>
      <c r="F20" s="43" t="s">
        <v>315</v>
      </c>
      <c r="G20" s="43">
        <v>14</v>
      </c>
    </row>
    <row r="21" spans="2:7" s="44" customFormat="1" ht="15">
      <c r="B21" s="43">
        <v>1</v>
      </c>
      <c r="C21" s="45" t="s">
        <v>316</v>
      </c>
      <c r="D21" s="43">
        <v>1967</v>
      </c>
      <c r="E21" s="43" t="s">
        <v>21</v>
      </c>
      <c r="F21" s="43" t="s">
        <v>317</v>
      </c>
      <c r="G21" s="43">
        <v>15</v>
      </c>
    </row>
    <row r="22" spans="2:7" s="44" customFormat="1" ht="15">
      <c r="B22" s="43">
        <v>24</v>
      </c>
      <c r="C22" s="45" t="s">
        <v>318</v>
      </c>
      <c r="D22" s="43">
        <v>1997</v>
      </c>
      <c r="E22" s="43" t="s">
        <v>0</v>
      </c>
      <c r="F22" s="43" t="s">
        <v>319</v>
      </c>
      <c r="G22" s="43">
        <v>16</v>
      </c>
    </row>
    <row r="23" spans="2:7" s="44" customFormat="1" ht="15">
      <c r="B23" s="43">
        <v>12</v>
      </c>
      <c r="C23" s="45" t="s">
        <v>320</v>
      </c>
      <c r="D23" s="43">
        <v>1966</v>
      </c>
      <c r="E23" s="43" t="s">
        <v>21</v>
      </c>
      <c r="F23" s="43" t="s">
        <v>321</v>
      </c>
      <c r="G23" s="43">
        <v>17</v>
      </c>
    </row>
    <row r="24" spans="2:7" s="44" customFormat="1" ht="15">
      <c r="B24" s="43">
        <v>21</v>
      </c>
      <c r="C24" s="45" t="s">
        <v>322</v>
      </c>
      <c r="D24" s="43">
        <v>1957</v>
      </c>
      <c r="E24" s="43" t="s">
        <v>117</v>
      </c>
      <c r="F24" s="43" t="s">
        <v>323</v>
      </c>
      <c r="G24" s="43">
        <v>18</v>
      </c>
    </row>
    <row r="25" spans="2:7" s="44" customFormat="1" ht="15">
      <c r="B25" s="43">
        <v>11</v>
      </c>
      <c r="C25" s="45" t="s">
        <v>324</v>
      </c>
      <c r="D25" s="43">
        <v>1954</v>
      </c>
      <c r="E25" s="43" t="s">
        <v>21</v>
      </c>
      <c r="F25" s="43" t="s">
        <v>325</v>
      </c>
      <c r="G25" s="43">
        <v>19</v>
      </c>
    </row>
    <row r="26" spans="2:7" s="44" customFormat="1" ht="15">
      <c r="B26" s="43">
        <v>8</v>
      </c>
      <c r="C26" s="45" t="s">
        <v>326</v>
      </c>
      <c r="D26" s="43">
        <v>1952</v>
      </c>
      <c r="E26" s="43" t="s">
        <v>122</v>
      </c>
      <c r="F26" s="43" t="s">
        <v>327</v>
      </c>
      <c r="G26" s="43">
        <v>20</v>
      </c>
    </row>
    <row r="27" spans="2:7" s="44" customFormat="1" ht="15">
      <c r="B27" s="43">
        <v>9</v>
      </c>
      <c r="C27" s="45" t="s">
        <v>328</v>
      </c>
      <c r="D27" s="43">
        <v>1990</v>
      </c>
      <c r="E27" s="43" t="s">
        <v>0</v>
      </c>
      <c r="F27" s="43" t="s">
        <v>329</v>
      </c>
      <c r="G27" s="43">
        <v>21</v>
      </c>
    </row>
    <row r="28" spans="2:7" s="44" customFormat="1" ht="15">
      <c r="B28" s="43">
        <v>17</v>
      </c>
      <c r="C28" s="45" t="s">
        <v>330</v>
      </c>
      <c r="D28" s="43">
        <v>1953</v>
      </c>
      <c r="E28" s="43" t="s">
        <v>22</v>
      </c>
      <c r="F28" s="43" t="s">
        <v>331</v>
      </c>
      <c r="G28" s="43">
        <v>22</v>
      </c>
    </row>
    <row r="29" spans="2:7" s="44" customFormat="1" ht="15">
      <c r="B29" s="43">
        <v>10</v>
      </c>
      <c r="C29" s="45" t="s">
        <v>332</v>
      </c>
      <c r="D29" s="43">
        <v>1999</v>
      </c>
      <c r="E29" s="43" t="s">
        <v>21</v>
      </c>
      <c r="F29" s="43" t="s">
        <v>333</v>
      </c>
      <c r="G29" s="43">
        <v>23</v>
      </c>
    </row>
    <row r="30" spans="2:7" s="44" customFormat="1" ht="15">
      <c r="B30" s="43">
        <v>23</v>
      </c>
      <c r="C30" s="45" t="s">
        <v>334</v>
      </c>
      <c r="D30" s="43">
        <v>2000</v>
      </c>
      <c r="E30" s="43" t="s">
        <v>21</v>
      </c>
      <c r="F30" s="43" t="s">
        <v>335</v>
      </c>
      <c r="G30" s="43">
        <v>24</v>
      </c>
    </row>
    <row r="32" spans="2:8" ht="18.75">
      <c r="B32" s="44"/>
      <c r="C32" s="41" t="s">
        <v>336</v>
      </c>
      <c r="D32" s="44"/>
      <c r="E32" s="44"/>
      <c r="F32" s="44"/>
      <c r="G32" s="38" t="s">
        <v>285</v>
      </c>
      <c r="H32" s="44"/>
    </row>
    <row r="33" spans="2:8" ht="18.75">
      <c r="B33" s="44"/>
      <c r="C33" s="41" t="s">
        <v>337</v>
      </c>
      <c r="D33" s="42"/>
      <c r="F33" s="42" t="s">
        <v>44</v>
      </c>
      <c r="G33" s="44"/>
      <c r="H33" s="44"/>
    </row>
    <row r="34" spans="2:8" ht="15">
      <c r="B34" s="43" t="s">
        <v>4</v>
      </c>
      <c r="C34" s="43" t="s">
        <v>5</v>
      </c>
      <c r="D34" s="43" t="s">
        <v>6</v>
      </c>
      <c r="E34" s="43" t="s">
        <v>287</v>
      </c>
      <c r="F34" s="43" t="s">
        <v>338</v>
      </c>
      <c r="G34" s="43" t="s">
        <v>8</v>
      </c>
      <c r="H34" s="43" t="s">
        <v>288</v>
      </c>
    </row>
    <row r="35" spans="2:8" ht="15">
      <c r="B35" s="43">
        <v>4</v>
      </c>
      <c r="C35" s="46" t="s">
        <v>339</v>
      </c>
      <c r="D35" s="43">
        <v>2002</v>
      </c>
      <c r="E35" s="43" t="s">
        <v>122</v>
      </c>
      <c r="F35" s="43"/>
      <c r="G35" s="43" t="s">
        <v>340</v>
      </c>
      <c r="H35" s="43">
        <v>1</v>
      </c>
    </row>
    <row r="36" spans="2:8" ht="15">
      <c r="B36" s="43">
        <v>2</v>
      </c>
      <c r="C36" s="46" t="s">
        <v>341</v>
      </c>
      <c r="D36" s="43">
        <v>1986</v>
      </c>
      <c r="E36" s="43" t="s">
        <v>0</v>
      </c>
      <c r="F36" s="43"/>
      <c r="G36" s="43" t="s">
        <v>342</v>
      </c>
      <c r="H36" s="43">
        <v>2</v>
      </c>
    </row>
    <row r="37" spans="2:8" ht="15.75">
      <c r="B37" s="43">
        <v>17</v>
      </c>
      <c r="C37" s="47" t="s">
        <v>343</v>
      </c>
      <c r="D37" s="43">
        <v>1999</v>
      </c>
      <c r="E37" s="43" t="s">
        <v>21</v>
      </c>
      <c r="F37" s="43"/>
      <c r="G37" s="43" t="s">
        <v>344</v>
      </c>
      <c r="H37" s="43">
        <v>3</v>
      </c>
    </row>
    <row r="38" spans="2:8" ht="15.75">
      <c r="B38" s="43">
        <v>22</v>
      </c>
      <c r="C38" s="47" t="s">
        <v>345</v>
      </c>
      <c r="D38" s="43">
        <v>1989</v>
      </c>
      <c r="E38" s="43" t="s">
        <v>0</v>
      </c>
      <c r="F38" s="43"/>
      <c r="G38" s="43" t="s">
        <v>346</v>
      </c>
      <c r="H38" s="43">
        <v>4</v>
      </c>
    </row>
    <row r="39" spans="2:8" ht="15">
      <c r="B39" s="43">
        <v>13</v>
      </c>
      <c r="C39" s="46" t="s">
        <v>347</v>
      </c>
      <c r="D39" s="43">
        <v>1999</v>
      </c>
      <c r="E39" s="43" t="s">
        <v>0</v>
      </c>
      <c r="F39" s="43"/>
      <c r="G39" s="43" t="s">
        <v>348</v>
      </c>
      <c r="H39" s="43">
        <v>5</v>
      </c>
    </row>
    <row r="40" spans="2:8" ht="15.75">
      <c r="B40" s="43">
        <v>18</v>
      </c>
      <c r="C40" s="47" t="s">
        <v>349</v>
      </c>
      <c r="D40" s="43">
        <v>1990</v>
      </c>
      <c r="E40" s="43" t="s">
        <v>21</v>
      </c>
      <c r="F40" s="43"/>
      <c r="G40" s="43" t="s">
        <v>350</v>
      </c>
      <c r="H40" s="43">
        <v>6</v>
      </c>
    </row>
    <row r="41" spans="2:8" ht="15">
      <c r="B41" s="43">
        <v>3</v>
      </c>
      <c r="C41" s="46" t="s">
        <v>351</v>
      </c>
      <c r="D41" s="43">
        <v>1980</v>
      </c>
      <c r="E41" s="43" t="s">
        <v>0</v>
      </c>
      <c r="F41" s="43"/>
      <c r="G41" s="43" t="s">
        <v>352</v>
      </c>
      <c r="H41" s="43">
        <v>7</v>
      </c>
    </row>
    <row r="42" spans="2:8" ht="15.75">
      <c r="B42" s="43">
        <v>24</v>
      </c>
      <c r="C42" s="47" t="s">
        <v>353</v>
      </c>
      <c r="D42" s="43">
        <v>2003</v>
      </c>
      <c r="E42" s="43" t="s">
        <v>0</v>
      </c>
      <c r="F42" s="43"/>
      <c r="G42" s="43" t="s">
        <v>354</v>
      </c>
      <c r="H42" s="43">
        <v>8</v>
      </c>
    </row>
    <row r="43" spans="2:8" ht="15">
      <c r="B43" s="43">
        <v>8</v>
      </c>
      <c r="C43" s="46" t="s">
        <v>355</v>
      </c>
      <c r="D43" s="43">
        <v>2002</v>
      </c>
      <c r="E43" s="43" t="s">
        <v>0</v>
      </c>
      <c r="F43" s="43"/>
      <c r="G43" s="43" t="s">
        <v>356</v>
      </c>
      <c r="H43" s="43">
        <v>9</v>
      </c>
    </row>
    <row r="44" spans="2:8" ht="15">
      <c r="B44" s="43">
        <v>15</v>
      </c>
      <c r="C44" s="46" t="s">
        <v>357</v>
      </c>
      <c r="D44" s="43">
        <v>2004</v>
      </c>
      <c r="E44" s="43" t="s">
        <v>21</v>
      </c>
      <c r="F44" s="43"/>
      <c r="G44" s="43" t="s">
        <v>358</v>
      </c>
      <c r="H44" s="43">
        <v>10</v>
      </c>
    </row>
    <row r="45" spans="2:8" ht="15.75">
      <c r="B45" s="43">
        <v>23</v>
      </c>
      <c r="C45" s="47" t="s">
        <v>359</v>
      </c>
      <c r="D45" s="43">
        <v>2000</v>
      </c>
      <c r="E45" s="43" t="s">
        <v>0</v>
      </c>
      <c r="F45" s="43"/>
      <c r="G45" s="43" t="s">
        <v>360</v>
      </c>
      <c r="H45" s="43">
        <v>11</v>
      </c>
    </row>
    <row r="46" spans="2:8" ht="15">
      <c r="B46" s="43">
        <v>9</v>
      </c>
      <c r="C46" s="46" t="s">
        <v>361</v>
      </c>
      <c r="D46" s="43">
        <v>2002</v>
      </c>
      <c r="E46" s="43" t="s">
        <v>0</v>
      </c>
      <c r="F46" s="43"/>
      <c r="G46" s="43" t="s">
        <v>362</v>
      </c>
      <c r="H46" s="43">
        <v>12</v>
      </c>
    </row>
    <row r="47" spans="2:8" ht="15">
      <c r="B47" s="43">
        <v>14</v>
      </c>
      <c r="C47" s="46" t="s">
        <v>363</v>
      </c>
      <c r="D47" s="43">
        <v>2004</v>
      </c>
      <c r="E47" s="43" t="s">
        <v>21</v>
      </c>
      <c r="F47" s="43"/>
      <c r="G47" s="43" t="s">
        <v>364</v>
      </c>
      <c r="H47" s="43">
        <v>13</v>
      </c>
    </row>
    <row r="48" spans="2:8" ht="15.75">
      <c r="B48" s="43">
        <v>20</v>
      </c>
      <c r="C48" s="47" t="s">
        <v>365</v>
      </c>
      <c r="D48" s="43">
        <v>1978</v>
      </c>
      <c r="E48" s="43" t="s">
        <v>0</v>
      </c>
      <c r="F48" s="43"/>
      <c r="G48" s="43" t="s">
        <v>366</v>
      </c>
      <c r="H48" s="43">
        <v>14</v>
      </c>
    </row>
    <row r="49" spans="2:8" ht="15">
      <c r="B49" s="43">
        <v>11</v>
      </c>
      <c r="C49" s="46" t="s">
        <v>367</v>
      </c>
      <c r="D49" s="43">
        <v>2005</v>
      </c>
      <c r="E49" s="43" t="s">
        <v>0</v>
      </c>
      <c r="F49" s="43"/>
      <c r="G49" s="43" t="s">
        <v>368</v>
      </c>
      <c r="H49" s="43">
        <v>15</v>
      </c>
    </row>
    <row r="50" spans="2:8" ht="15">
      <c r="B50" s="43">
        <v>1</v>
      </c>
      <c r="C50" s="46" t="s">
        <v>369</v>
      </c>
      <c r="D50" s="43">
        <v>1972</v>
      </c>
      <c r="E50" s="43" t="s">
        <v>21</v>
      </c>
      <c r="F50" s="43"/>
      <c r="G50" s="43" t="s">
        <v>370</v>
      </c>
      <c r="H50" s="43">
        <v>16</v>
      </c>
    </row>
    <row r="51" spans="2:8" ht="15">
      <c r="B51" s="43">
        <v>16</v>
      </c>
      <c r="C51" s="48" t="s">
        <v>371</v>
      </c>
      <c r="D51" s="49">
        <v>2002</v>
      </c>
      <c r="E51" s="43" t="s">
        <v>21</v>
      </c>
      <c r="F51" s="49"/>
      <c r="G51" s="49" t="s">
        <v>372</v>
      </c>
      <c r="H51" s="49">
        <v>17</v>
      </c>
    </row>
    <row r="52" spans="2:8" ht="15.75">
      <c r="B52" s="43">
        <v>21</v>
      </c>
      <c r="C52" s="50" t="s">
        <v>373</v>
      </c>
      <c r="D52" s="49">
        <v>2000</v>
      </c>
      <c r="E52" s="43" t="s">
        <v>0</v>
      </c>
      <c r="F52" s="49"/>
      <c r="G52" s="49" t="s">
        <v>374</v>
      </c>
      <c r="H52" s="49">
        <v>18</v>
      </c>
    </row>
    <row r="53" spans="2:8" ht="15">
      <c r="B53" s="43">
        <v>12</v>
      </c>
      <c r="C53" s="48" t="s">
        <v>375</v>
      </c>
      <c r="D53" s="49">
        <v>2005</v>
      </c>
      <c r="E53" s="49" t="s">
        <v>0</v>
      </c>
      <c r="F53" s="49"/>
      <c r="G53" s="49" t="s">
        <v>376</v>
      </c>
      <c r="H53" s="49">
        <v>19</v>
      </c>
    </row>
    <row r="54" spans="2:8" ht="15.75">
      <c r="B54" s="43">
        <v>19</v>
      </c>
      <c r="C54" s="50" t="s">
        <v>377</v>
      </c>
      <c r="D54" s="49">
        <v>2006</v>
      </c>
      <c r="E54" s="49" t="s">
        <v>22</v>
      </c>
      <c r="F54" s="49"/>
      <c r="G54" s="49" t="s">
        <v>378</v>
      </c>
      <c r="H54" s="49">
        <v>20</v>
      </c>
    </row>
    <row r="55" spans="2:8" ht="15.75">
      <c r="B55" s="43">
        <v>25</v>
      </c>
      <c r="C55" s="50" t="s">
        <v>379</v>
      </c>
      <c r="D55" s="49">
        <v>1969</v>
      </c>
      <c r="E55" s="49" t="s">
        <v>0</v>
      </c>
      <c r="F55" s="49"/>
      <c r="G55" s="49" t="s">
        <v>380</v>
      </c>
      <c r="H55" s="49">
        <v>21</v>
      </c>
    </row>
    <row r="56" spans="2:8" ht="15">
      <c r="B56" s="43">
        <v>6</v>
      </c>
      <c r="C56" s="48" t="s">
        <v>381</v>
      </c>
      <c r="D56" s="49">
        <v>2011</v>
      </c>
      <c r="E56" s="49" t="s">
        <v>0</v>
      </c>
      <c r="F56" s="49"/>
      <c r="G56" s="49" t="s">
        <v>382</v>
      </c>
      <c r="H56" s="49">
        <v>22</v>
      </c>
    </row>
    <row r="57" ht="15">
      <c r="C57"/>
    </row>
    <row r="59" spans="3:7" ht="18.75">
      <c r="C59" s="41" t="s">
        <v>383</v>
      </c>
      <c r="D59" s="42"/>
      <c r="G59" s="38" t="s">
        <v>285</v>
      </c>
    </row>
    <row r="60" spans="3:6" ht="18.75">
      <c r="C60" s="41" t="s">
        <v>384</v>
      </c>
      <c r="D60" s="42"/>
      <c r="F60" s="42" t="s">
        <v>44</v>
      </c>
    </row>
    <row r="61" spans="3:6" ht="18.75">
      <c r="C61" s="41"/>
      <c r="D61" s="42"/>
      <c r="F61" s="42"/>
    </row>
    <row r="62" spans="2:7" ht="15">
      <c r="B62" s="51" t="s">
        <v>4</v>
      </c>
      <c r="C62" s="51" t="s">
        <v>5</v>
      </c>
      <c r="D62" s="51" t="s">
        <v>6</v>
      </c>
      <c r="E62" s="51" t="s">
        <v>287</v>
      </c>
      <c r="F62" s="51" t="s">
        <v>8</v>
      </c>
      <c r="G62" s="51" t="s">
        <v>288</v>
      </c>
    </row>
    <row r="63" spans="2:7" ht="15.75">
      <c r="B63" s="43">
        <v>16</v>
      </c>
      <c r="C63" s="47" t="s">
        <v>385</v>
      </c>
      <c r="D63" s="43">
        <v>2003</v>
      </c>
      <c r="E63" s="43" t="s">
        <v>0</v>
      </c>
      <c r="F63" s="43" t="s">
        <v>386</v>
      </c>
      <c r="G63" s="43">
        <v>1</v>
      </c>
    </row>
    <row r="64" spans="2:7" ht="15">
      <c r="B64" s="43">
        <v>3</v>
      </c>
      <c r="C64" s="46" t="s">
        <v>387</v>
      </c>
      <c r="D64" s="43">
        <v>2002</v>
      </c>
      <c r="E64" s="43" t="s">
        <v>0</v>
      </c>
      <c r="F64" s="43" t="s">
        <v>388</v>
      </c>
      <c r="G64" s="43">
        <v>2</v>
      </c>
    </row>
    <row r="65" spans="2:7" ht="15">
      <c r="B65" s="43">
        <v>2</v>
      </c>
      <c r="C65" s="46" t="s">
        <v>389</v>
      </c>
      <c r="D65" s="43">
        <v>2001</v>
      </c>
      <c r="E65" s="43" t="s">
        <v>0</v>
      </c>
      <c r="F65" s="43" t="s">
        <v>390</v>
      </c>
      <c r="G65" s="43">
        <v>3</v>
      </c>
    </row>
    <row r="66" spans="2:7" ht="15.75">
      <c r="B66" s="43">
        <v>15</v>
      </c>
      <c r="C66" s="47" t="s">
        <v>391</v>
      </c>
      <c r="D66" s="43">
        <v>2001</v>
      </c>
      <c r="E66" s="43" t="s">
        <v>0</v>
      </c>
      <c r="F66" s="43" t="s">
        <v>392</v>
      </c>
      <c r="G66" s="43">
        <v>4</v>
      </c>
    </row>
    <row r="67" spans="2:7" ht="15.75">
      <c r="B67" s="43">
        <v>13</v>
      </c>
      <c r="C67" s="47" t="s">
        <v>393</v>
      </c>
      <c r="D67" s="43">
        <v>2002</v>
      </c>
      <c r="E67" s="43" t="s">
        <v>0</v>
      </c>
      <c r="F67" s="43" t="s">
        <v>394</v>
      </c>
      <c r="G67" s="43">
        <v>5</v>
      </c>
    </row>
    <row r="68" spans="2:7" ht="15.75">
      <c r="B68" s="43">
        <v>8</v>
      </c>
      <c r="C68" s="47" t="s">
        <v>395</v>
      </c>
      <c r="D68" s="43">
        <v>2003</v>
      </c>
      <c r="E68" s="43" t="s">
        <v>21</v>
      </c>
      <c r="F68" s="43" t="s">
        <v>396</v>
      </c>
      <c r="G68" s="43">
        <v>6</v>
      </c>
    </row>
    <row r="69" spans="2:7" ht="15.75">
      <c r="B69" s="43">
        <v>14</v>
      </c>
      <c r="C69" s="47" t="s">
        <v>397</v>
      </c>
      <c r="D69" s="43">
        <v>2003</v>
      </c>
      <c r="E69" s="43" t="s">
        <v>0</v>
      </c>
      <c r="F69" s="43" t="s">
        <v>398</v>
      </c>
      <c r="G69" s="43">
        <v>7</v>
      </c>
    </row>
    <row r="70" spans="2:7" ht="15.75">
      <c r="B70" s="43">
        <v>9</v>
      </c>
      <c r="C70" s="47" t="s">
        <v>399</v>
      </c>
      <c r="D70" s="43">
        <v>2005</v>
      </c>
      <c r="E70" s="43" t="s">
        <v>21</v>
      </c>
      <c r="F70" s="43" t="s">
        <v>400</v>
      </c>
      <c r="G70" s="43">
        <v>8</v>
      </c>
    </row>
    <row r="71" spans="2:7" ht="15.75">
      <c r="B71" s="43">
        <v>10</v>
      </c>
      <c r="C71" s="47" t="s">
        <v>401</v>
      </c>
      <c r="D71" s="43">
        <v>2003</v>
      </c>
      <c r="E71" s="43" t="s">
        <v>21</v>
      </c>
      <c r="F71" s="43" t="s">
        <v>402</v>
      </c>
      <c r="G71" s="43">
        <v>9</v>
      </c>
    </row>
    <row r="72" spans="2:7" ht="15.75">
      <c r="B72" s="43">
        <v>11</v>
      </c>
      <c r="C72" s="47" t="s">
        <v>403</v>
      </c>
      <c r="D72" s="43">
        <v>2005</v>
      </c>
      <c r="E72" s="43" t="s">
        <v>21</v>
      </c>
      <c r="F72" s="43" t="s">
        <v>404</v>
      </c>
      <c r="G72" s="43">
        <v>10</v>
      </c>
    </row>
    <row r="73" spans="2:7" ht="15.75">
      <c r="B73" s="43">
        <v>12</v>
      </c>
      <c r="C73" s="47" t="s">
        <v>405</v>
      </c>
      <c r="D73" s="43">
        <v>2005</v>
      </c>
      <c r="E73" s="43" t="s">
        <v>21</v>
      </c>
      <c r="F73" s="43" t="s">
        <v>406</v>
      </c>
      <c r="G73" s="4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3.421875" style="40" customWidth="1"/>
    <col min="3" max="3" width="17.00390625" style="11" customWidth="1"/>
    <col min="4" max="4" width="20.28125" style="40" customWidth="1"/>
    <col min="5" max="5" width="12.00390625" style="11" customWidth="1"/>
    <col min="6" max="6" width="12.421875" style="11" customWidth="1"/>
  </cols>
  <sheetData>
    <row r="1" spans="1:6" ht="18.75">
      <c r="A1" s="219" t="s">
        <v>407</v>
      </c>
      <c r="B1" s="219"/>
      <c r="C1" s="219"/>
      <c r="D1" s="219"/>
      <c r="E1" s="219"/>
      <c r="F1" s="219"/>
    </row>
    <row r="2" spans="1:6" s="53" customFormat="1" ht="15.75">
      <c r="A2" s="52"/>
      <c r="B2" s="53" t="s">
        <v>0</v>
      </c>
      <c r="C2" s="54"/>
      <c r="D2" s="55" t="s">
        <v>284</v>
      </c>
      <c r="E2" s="54"/>
      <c r="F2" s="54"/>
    </row>
    <row r="3" spans="1:2" ht="15.75">
      <c r="A3" s="56"/>
      <c r="B3" s="57" t="s">
        <v>408</v>
      </c>
    </row>
    <row r="4" spans="1:2" ht="15">
      <c r="A4" s="56"/>
      <c r="B4" s="2" t="s">
        <v>144</v>
      </c>
    </row>
    <row r="5" spans="1:6" ht="15">
      <c r="A5" s="58"/>
      <c r="B5" s="59" t="s">
        <v>286</v>
      </c>
      <c r="C5" s="5"/>
      <c r="D5" s="60"/>
      <c r="E5" s="5" t="s">
        <v>42</v>
      </c>
      <c r="F5" s="14"/>
    </row>
    <row r="6" spans="1:6" ht="15">
      <c r="A6" s="60" t="s">
        <v>4</v>
      </c>
      <c r="B6" s="3" t="s">
        <v>409</v>
      </c>
      <c r="C6" s="14" t="s">
        <v>6</v>
      </c>
      <c r="D6" s="60" t="s">
        <v>287</v>
      </c>
      <c r="E6" s="14" t="s">
        <v>8</v>
      </c>
      <c r="F6" s="14" t="s">
        <v>288</v>
      </c>
    </row>
    <row r="7" spans="1:6" ht="15">
      <c r="A7" s="61">
        <v>1</v>
      </c>
      <c r="B7" s="62" t="s">
        <v>291</v>
      </c>
      <c r="C7" s="61">
        <v>1989</v>
      </c>
      <c r="D7" s="63" t="s">
        <v>21</v>
      </c>
      <c r="E7" s="61" t="s">
        <v>410</v>
      </c>
      <c r="F7" s="61">
        <v>1</v>
      </c>
    </row>
    <row r="8" spans="1:6" ht="15">
      <c r="A8" s="61">
        <v>2</v>
      </c>
      <c r="B8" s="62" t="s">
        <v>289</v>
      </c>
      <c r="C8" s="61">
        <v>1956</v>
      </c>
      <c r="D8" s="63" t="s">
        <v>0</v>
      </c>
      <c r="E8" s="61" t="s">
        <v>411</v>
      </c>
      <c r="F8" s="61">
        <v>2</v>
      </c>
    </row>
    <row r="9" spans="1:6" ht="15">
      <c r="A9" s="61">
        <v>3</v>
      </c>
      <c r="B9" s="62" t="s">
        <v>293</v>
      </c>
      <c r="C9" s="61">
        <v>1986</v>
      </c>
      <c r="D9" s="63" t="s">
        <v>21</v>
      </c>
      <c r="E9" s="61" t="s">
        <v>412</v>
      </c>
      <c r="F9" s="61">
        <v>3</v>
      </c>
    </row>
    <row r="10" spans="1:6" ht="15">
      <c r="A10" s="14">
        <v>4</v>
      </c>
      <c r="B10" s="3" t="s">
        <v>295</v>
      </c>
      <c r="C10" s="14">
        <v>1975</v>
      </c>
      <c r="D10" s="60" t="s">
        <v>0</v>
      </c>
      <c r="E10" s="14" t="s">
        <v>413</v>
      </c>
      <c r="F10" s="14">
        <v>4</v>
      </c>
    </row>
    <row r="11" spans="1:6" ht="15">
      <c r="A11" s="14">
        <v>5</v>
      </c>
      <c r="B11" s="3" t="s">
        <v>322</v>
      </c>
      <c r="C11" s="14">
        <v>1957</v>
      </c>
      <c r="D11" s="60" t="s">
        <v>117</v>
      </c>
      <c r="E11" s="14" t="s">
        <v>414</v>
      </c>
      <c r="F11" s="14">
        <v>5</v>
      </c>
    </row>
    <row r="12" spans="1:6" ht="15">
      <c r="A12" s="14">
        <v>6</v>
      </c>
      <c r="B12" s="3" t="s">
        <v>19</v>
      </c>
      <c r="C12" s="14">
        <v>1988</v>
      </c>
      <c r="D12" s="60" t="s">
        <v>0</v>
      </c>
      <c r="E12" s="14" t="s">
        <v>415</v>
      </c>
      <c r="F12" s="14">
        <v>6</v>
      </c>
    </row>
    <row r="13" spans="1:6" ht="15">
      <c r="A13" s="14">
        <v>7</v>
      </c>
      <c r="B13" s="3" t="s">
        <v>297</v>
      </c>
      <c r="C13" s="14">
        <v>1957</v>
      </c>
      <c r="D13" s="60" t="s">
        <v>21</v>
      </c>
      <c r="E13" s="14" t="s">
        <v>416</v>
      </c>
      <c r="F13" s="14">
        <v>7</v>
      </c>
    </row>
    <row r="14" spans="1:6" ht="15">
      <c r="A14" s="14">
        <v>8</v>
      </c>
      <c r="B14" s="3" t="s">
        <v>417</v>
      </c>
      <c r="C14" s="14">
        <v>1995</v>
      </c>
      <c r="D14" s="60" t="s">
        <v>0</v>
      </c>
      <c r="E14" s="14" t="s">
        <v>418</v>
      </c>
      <c r="F14" s="14">
        <v>8</v>
      </c>
    </row>
    <row r="15" spans="1:6" ht="15">
      <c r="A15" s="14">
        <v>9</v>
      </c>
      <c r="B15" s="3" t="s">
        <v>310</v>
      </c>
      <c r="C15" s="14">
        <v>1983</v>
      </c>
      <c r="D15" s="60" t="s">
        <v>0</v>
      </c>
      <c r="E15" s="14" t="s">
        <v>419</v>
      </c>
      <c r="F15" s="14">
        <v>9</v>
      </c>
    </row>
    <row r="16" spans="1:6" ht="15">
      <c r="A16" s="14">
        <v>10</v>
      </c>
      <c r="B16" s="3" t="s">
        <v>420</v>
      </c>
      <c r="C16" s="14">
        <v>2000</v>
      </c>
      <c r="D16" s="60" t="s">
        <v>0</v>
      </c>
      <c r="E16" s="14" t="s">
        <v>421</v>
      </c>
      <c r="F16" s="14">
        <v>10</v>
      </c>
    </row>
    <row r="17" spans="1:6" ht="15">
      <c r="A17" s="14">
        <v>11</v>
      </c>
      <c r="B17" s="3" t="s">
        <v>312</v>
      </c>
      <c r="C17" s="14">
        <v>1980</v>
      </c>
      <c r="D17" s="60" t="s">
        <v>0</v>
      </c>
      <c r="E17" s="14" t="s">
        <v>422</v>
      </c>
      <c r="F17" s="14">
        <v>11</v>
      </c>
    </row>
    <row r="18" spans="1:6" ht="15">
      <c r="A18" s="14">
        <v>12</v>
      </c>
      <c r="B18" s="3" t="s">
        <v>307</v>
      </c>
      <c r="C18" s="14">
        <v>1961</v>
      </c>
      <c r="D18" s="60" t="s">
        <v>0</v>
      </c>
      <c r="E18" s="14" t="s">
        <v>423</v>
      </c>
      <c r="F18" s="14">
        <v>12</v>
      </c>
    </row>
    <row r="19" spans="1:6" ht="15">
      <c r="A19" s="14">
        <v>13</v>
      </c>
      <c r="B19" s="3" t="s">
        <v>299</v>
      </c>
      <c r="C19" s="14">
        <v>1963</v>
      </c>
      <c r="D19" s="60" t="s">
        <v>0</v>
      </c>
      <c r="E19" s="14" t="s">
        <v>424</v>
      </c>
      <c r="F19" s="14">
        <v>13</v>
      </c>
    </row>
    <row r="20" spans="1:6" ht="15">
      <c r="A20" s="14">
        <v>14</v>
      </c>
      <c r="B20" s="3" t="s">
        <v>425</v>
      </c>
      <c r="C20" s="14">
        <v>1993</v>
      </c>
      <c r="D20" s="60" t="s">
        <v>0</v>
      </c>
      <c r="E20" s="14" t="s">
        <v>426</v>
      </c>
      <c r="F20" s="14">
        <v>14</v>
      </c>
    </row>
    <row r="21" spans="1:6" ht="15">
      <c r="A21" s="14">
        <v>15</v>
      </c>
      <c r="B21" s="3" t="s">
        <v>314</v>
      </c>
      <c r="C21" s="14">
        <v>1949</v>
      </c>
      <c r="D21" s="60" t="s">
        <v>22</v>
      </c>
      <c r="E21" s="14" t="s">
        <v>427</v>
      </c>
      <c r="F21" s="14">
        <v>15</v>
      </c>
    </row>
    <row r="22" spans="1:6" ht="15">
      <c r="A22" s="14">
        <v>16</v>
      </c>
      <c r="B22" s="3" t="s">
        <v>428</v>
      </c>
      <c r="C22" s="14">
        <v>1974</v>
      </c>
      <c r="D22" s="60" t="s">
        <v>0</v>
      </c>
      <c r="E22" s="14" t="s">
        <v>429</v>
      </c>
      <c r="F22" s="14">
        <v>16</v>
      </c>
    </row>
    <row r="23" spans="1:6" ht="15">
      <c r="A23" s="14">
        <v>17</v>
      </c>
      <c r="B23" s="3" t="s">
        <v>430</v>
      </c>
      <c r="C23" s="14">
        <v>1990</v>
      </c>
      <c r="D23" s="60" t="s">
        <v>22</v>
      </c>
      <c r="E23" s="14" t="s">
        <v>431</v>
      </c>
      <c r="F23" s="14">
        <v>17</v>
      </c>
    </row>
    <row r="24" spans="1:6" ht="15">
      <c r="A24" s="14">
        <v>18</v>
      </c>
      <c r="B24" s="3" t="s">
        <v>326</v>
      </c>
      <c r="C24" s="14">
        <v>1952</v>
      </c>
      <c r="D24" s="60" t="s">
        <v>122</v>
      </c>
      <c r="E24" s="14" t="s">
        <v>432</v>
      </c>
      <c r="F24" s="14">
        <v>18</v>
      </c>
    </row>
    <row r="25" spans="1:6" ht="15">
      <c r="A25" s="14">
        <v>19</v>
      </c>
      <c r="B25" s="3" t="s">
        <v>324</v>
      </c>
      <c r="C25" s="14">
        <v>1954</v>
      </c>
      <c r="D25" s="60" t="s">
        <v>21</v>
      </c>
      <c r="E25" s="14" t="s">
        <v>433</v>
      </c>
      <c r="F25" s="14">
        <v>19</v>
      </c>
    </row>
    <row r="26" spans="1:6" ht="15">
      <c r="A26" s="14">
        <v>20</v>
      </c>
      <c r="B26" s="3" t="s">
        <v>434</v>
      </c>
      <c r="C26" s="14">
        <v>2001</v>
      </c>
      <c r="D26" s="60" t="s">
        <v>0</v>
      </c>
      <c r="E26" s="14" t="s">
        <v>435</v>
      </c>
      <c r="F26" s="14">
        <v>20</v>
      </c>
    </row>
    <row r="27" spans="1:6" ht="15">
      <c r="A27" s="14">
        <v>21</v>
      </c>
      <c r="B27" s="3" t="s">
        <v>328</v>
      </c>
      <c r="C27" s="14">
        <v>1990</v>
      </c>
      <c r="D27" s="60" t="s">
        <v>0</v>
      </c>
      <c r="E27" s="14" t="s">
        <v>436</v>
      </c>
      <c r="F27" s="14">
        <v>21</v>
      </c>
    </row>
    <row r="28" spans="1:6" ht="15">
      <c r="A28" s="14">
        <v>22</v>
      </c>
      <c r="B28" s="3" t="s">
        <v>437</v>
      </c>
      <c r="C28" s="14">
        <v>1994</v>
      </c>
      <c r="D28" s="60" t="s">
        <v>21</v>
      </c>
      <c r="E28" s="14" t="s">
        <v>438</v>
      </c>
      <c r="F28" s="14">
        <v>22</v>
      </c>
    </row>
    <row r="29" spans="1:6" ht="15">
      <c r="A29" s="60"/>
      <c r="B29" s="3"/>
      <c r="C29" s="14"/>
      <c r="D29" s="60"/>
      <c r="E29" s="14"/>
      <c r="F29" s="14"/>
    </row>
    <row r="30" spans="1:6" ht="15">
      <c r="A30" s="60"/>
      <c r="B30" s="3" t="s">
        <v>57</v>
      </c>
      <c r="C30" s="14"/>
      <c r="D30" s="60"/>
      <c r="E30" s="14">
        <v>1600</v>
      </c>
      <c r="F30" s="14"/>
    </row>
    <row r="31" spans="1:6" ht="15">
      <c r="A31" s="64">
        <v>1</v>
      </c>
      <c r="B31" s="65" t="s">
        <v>391</v>
      </c>
      <c r="C31" s="64">
        <v>2002</v>
      </c>
      <c r="D31" s="66" t="s">
        <v>0</v>
      </c>
      <c r="E31" s="64" t="s">
        <v>439</v>
      </c>
      <c r="F31" s="64">
        <v>1</v>
      </c>
    </row>
    <row r="32" spans="1:6" ht="15">
      <c r="A32" s="64">
        <v>2</v>
      </c>
      <c r="B32" s="65" t="s">
        <v>440</v>
      </c>
      <c r="C32" s="64">
        <v>2002</v>
      </c>
      <c r="D32" s="66" t="s">
        <v>0</v>
      </c>
      <c r="E32" s="64" t="s">
        <v>441</v>
      </c>
      <c r="F32" s="64">
        <v>2</v>
      </c>
    </row>
    <row r="33" spans="1:6" ht="15">
      <c r="A33" s="64">
        <v>3</v>
      </c>
      <c r="B33" s="65" t="s">
        <v>399</v>
      </c>
      <c r="C33" s="64">
        <v>2005</v>
      </c>
      <c r="D33" s="66" t="s">
        <v>21</v>
      </c>
      <c r="E33" s="64" t="s">
        <v>442</v>
      </c>
      <c r="F33" s="64">
        <v>3</v>
      </c>
    </row>
    <row r="34" spans="1:6" ht="15">
      <c r="A34" s="14">
        <v>4</v>
      </c>
      <c r="B34" s="3" t="s">
        <v>443</v>
      </c>
      <c r="C34" s="14">
        <v>2003</v>
      </c>
      <c r="D34" s="60" t="s">
        <v>21</v>
      </c>
      <c r="E34" s="14" t="s">
        <v>444</v>
      </c>
      <c r="F34" s="14">
        <v>4</v>
      </c>
    </row>
    <row r="35" spans="1:6" ht="15">
      <c r="A35" s="14">
        <v>5</v>
      </c>
      <c r="B35" s="3" t="s">
        <v>403</v>
      </c>
      <c r="C35" s="14">
        <v>2005</v>
      </c>
      <c r="D35" s="60" t="s">
        <v>21</v>
      </c>
      <c r="E35" s="14" t="s">
        <v>445</v>
      </c>
      <c r="F35" s="14">
        <v>5</v>
      </c>
    </row>
    <row r="36" spans="1:6" ht="15">
      <c r="A36" s="14">
        <v>6</v>
      </c>
      <c r="B36" s="3" t="s">
        <v>446</v>
      </c>
      <c r="C36" s="14">
        <v>2004</v>
      </c>
      <c r="D36" s="60" t="s">
        <v>21</v>
      </c>
      <c r="E36" s="14" t="s">
        <v>447</v>
      </c>
      <c r="F36" s="14">
        <v>6</v>
      </c>
    </row>
    <row r="37" spans="1:6" ht="15">
      <c r="A37" s="14">
        <v>7</v>
      </c>
      <c r="B37" s="3" t="s">
        <v>405</v>
      </c>
      <c r="C37" s="14">
        <v>2005</v>
      </c>
      <c r="D37" s="60" t="s">
        <v>21</v>
      </c>
      <c r="E37" s="14" t="s">
        <v>448</v>
      </c>
      <c r="F37" s="14">
        <v>7</v>
      </c>
    </row>
    <row r="38" spans="1:6" ht="15">
      <c r="A38" s="14">
        <v>8</v>
      </c>
      <c r="B38" s="3" t="s">
        <v>449</v>
      </c>
      <c r="C38" s="14">
        <v>2004</v>
      </c>
      <c r="D38" s="60" t="s">
        <v>0</v>
      </c>
      <c r="E38" s="14" t="s">
        <v>450</v>
      </c>
      <c r="F38" s="14">
        <v>8</v>
      </c>
    </row>
    <row r="39" spans="1:6" ht="15">
      <c r="A39" s="14">
        <v>9</v>
      </c>
      <c r="B39" s="3" t="s">
        <v>451</v>
      </c>
      <c r="C39" s="14">
        <v>2003</v>
      </c>
      <c r="D39" s="60" t="s">
        <v>0</v>
      </c>
      <c r="E39" s="14" t="s">
        <v>452</v>
      </c>
      <c r="F39" s="14">
        <v>9</v>
      </c>
    </row>
    <row r="40" spans="1:6" ht="15">
      <c r="A40" s="14">
        <v>10</v>
      </c>
      <c r="B40" s="3" t="s">
        <v>453</v>
      </c>
      <c r="C40" s="14">
        <v>2007</v>
      </c>
      <c r="D40" s="60" t="s">
        <v>0</v>
      </c>
      <c r="E40" s="14" t="s">
        <v>454</v>
      </c>
      <c r="F40" s="14">
        <v>10</v>
      </c>
    </row>
    <row r="41" spans="1:6" ht="15">
      <c r="A41" s="14">
        <v>11</v>
      </c>
      <c r="B41" s="3" t="s">
        <v>455</v>
      </c>
      <c r="C41" s="14">
        <v>2005</v>
      </c>
      <c r="D41" s="60" t="s">
        <v>0</v>
      </c>
      <c r="E41" s="14" t="s">
        <v>456</v>
      </c>
      <c r="F41" s="14">
        <v>11</v>
      </c>
    </row>
    <row r="42" spans="1:6" ht="15">
      <c r="A42" s="14">
        <v>12</v>
      </c>
      <c r="B42" s="3" t="s">
        <v>457</v>
      </c>
      <c r="C42" s="14">
        <v>2007</v>
      </c>
      <c r="D42" s="60" t="s">
        <v>0</v>
      </c>
      <c r="E42" s="14" t="s">
        <v>458</v>
      </c>
      <c r="F42" s="14">
        <v>12</v>
      </c>
    </row>
    <row r="43" spans="1:6" ht="15">
      <c r="A43" s="14">
        <v>13</v>
      </c>
      <c r="B43" s="3" t="s">
        <v>459</v>
      </c>
      <c r="C43" s="14">
        <v>2006</v>
      </c>
      <c r="D43" s="60" t="s">
        <v>0</v>
      </c>
      <c r="E43" s="14" t="s">
        <v>460</v>
      </c>
      <c r="F43" s="14">
        <v>13</v>
      </c>
    </row>
    <row r="44" spans="1:6" ht="15">
      <c r="A44" s="14">
        <v>14</v>
      </c>
      <c r="B44" s="3" t="s">
        <v>461</v>
      </c>
      <c r="C44" s="14">
        <v>2006</v>
      </c>
      <c r="D44" s="60" t="s">
        <v>0</v>
      </c>
      <c r="E44" s="14" t="s">
        <v>462</v>
      </c>
      <c r="F44" s="14">
        <v>14</v>
      </c>
    </row>
    <row r="45" spans="1:6" ht="15">
      <c r="A45" s="14">
        <v>15</v>
      </c>
      <c r="B45" s="3" t="s">
        <v>463</v>
      </c>
      <c r="C45" s="14">
        <v>2007</v>
      </c>
      <c r="D45" s="60" t="s">
        <v>0</v>
      </c>
      <c r="E45" s="14" t="s">
        <v>464</v>
      </c>
      <c r="F45" s="14">
        <v>15</v>
      </c>
    </row>
    <row r="46" spans="1:10" ht="15">
      <c r="A46" s="14">
        <v>16</v>
      </c>
      <c r="B46" s="3" t="s">
        <v>465</v>
      </c>
      <c r="C46" s="14">
        <v>2007</v>
      </c>
      <c r="D46" s="60" t="s">
        <v>0</v>
      </c>
      <c r="E46" s="14" t="s">
        <v>466</v>
      </c>
      <c r="F46" s="14">
        <v>16</v>
      </c>
      <c r="J46" s="67"/>
    </row>
    <row r="47" spans="1:6" ht="15">
      <c r="A47" s="60"/>
      <c r="B47" s="3" t="s">
        <v>467</v>
      </c>
      <c r="C47" s="14">
        <v>2004</v>
      </c>
      <c r="D47" s="60" t="s">
        <v>0</v>
      </c>
      <c r="E47" s="14"/>
      <c r="F47" s="14"/>
    </row>
    <row r="48" spans="1:6" ht="15">
      <c r="A48" s="60"/>
      <c r="B48" s="3"/>
      <c r="C48" s="14"/>
      <c r="D48" s="60"/>
      <c r="E48" s="14"/>
      <c r="F48" s="14"/>
    </row>
    <row r="49" spans="1:6" ht="15">
      <c r="A49" s="60"/>
      <c r="B49" s="59" t="s">
        <v>468</v>
      </c>
      <c r="C49" s="14"/>
      <c r="D49" s="60"/>
      <c r="E49" s="5">
        <v>1600</v>
      </c>
      <c r="F49" s="14"/>
    </row>
    <row r="50" spans="1:6" ht="15">
      <c r="A50" s="68">
        <v>1</v>
      </c>
      <c r="B50" s="69" t="s">
        <v>351</v>
      </c>
      <c r="C50" s="68">
        <v>1980</v>
      </c>
      <c r="D50" s="70" t="s">
        <v>0</v>
      </c>
      <c r="E50" s="68" t="s">
        <v>469</v>
      </c>
      <c r="F50" s="68">
        <v>1</v>
      </c>
    </row>
    <row r="51" spans="1:6" ht="15">
      <c r="A51" s="68">
        <v>2</v>
      </c>
      <c r="B51" s="69" t="s">
        <v>470</v>
      </c>
      <c r="C51" s="68">
        <v>1978</v>
      </c>
      <c r="D51" s="70" t="s">
        <v>0</v>
      </c>
      <c r="E51" s="68" t="s">
        <v>471</v>
      </c>
      <c r="F51" s="68">
        <v>2</v>
      </c>
    </row>
    <row r="52" spans="1:6" ht="15">
      <c r="A52" s="68">
        <v>3</v>
      </c>
      <c r="B52" s="69" t="s">
        <v>472</v>
      </c>
      <c r="C52" s="68">
        <v>1969</v>
      </c>
      <c r="D52" s="70" t="s">
        <v>0</v>
      </c>
      <c r="E52" s="68" t="s">
        <v>473</v>
      </c>
      <c r="F52" s="68">
        <v>3</v>
      </c>
    </row>
    <row r="53" spans="1:6" ht="15">
      <c r="A53" s="14">
        <v>4</v>
      </c>
      <c r="B53" s="3" t="s">
        <v>474</v>
      </c>
      <c r="C53" s="14">
        <v>1965</v>
      </c>
      <c r="D53" s="60" t="s">
        <v>21</v>
      </c>
      <c r="E53" s="14" t="s">
        <v>475</v>
      </c>
      <c r="F53" s="14">
        <v>4</v>
      </c>
    </row>
    <row r="54" spans="1:6" ht="15">
      <c r="A54" s="71">
        <v>5</v>
      </c>
      <c r="B54" s="3" t="s">
        <v>379</v>
      </c>
      <c r="C54" s="14">
        <v>1969</v>
      </c>
      <c r="D54" s="60" t="s">
        <v>0</v>
      </c>
      <c r="E54" s="14" t="s">
        <v>476</v>
      </c>
      <c r="F54" s="14">
        <v>5</v>
      </c>
    </row>
    <row r="55" spans="1:6" ht="15">
      <c r="A55" s="14"/>
      <c r="B55" s="3"/>
      <c r="C55" s="14"/>
      <c r="D55" s="60"/>
      <c r="E55" s="14"/>
      <c r="F55" s="14"/>
    </row>
    <row r="56" spans="1:6" ht="15">
      <c r="A56" s="14"/>
      <c r="B56" s="59" t="s">
        <v>118</v>
      </c>
      <c r="C56" s="14"/>
      <c r="D56" s="60"/>
      <c r="E56" s="5">
        <v>1600</v>
      </c>
      <c r="F56" s="14"/>
    </row>
    <row r="57" spans="1:6" ht="15">
      <c r="A57" s="68">
        <v>1</v>
      </c>
      <c r="B57" s="69" t="s">
        <v>339</v>
      </c>
      <c r="C57" s="68">
        <v>2002</v>
      </c>
      <c r="D57" s="70" t="s">
        <v>122</v>
      </c>
      <c r="E57" s="68" t="s">
        <v>477</v>
      </c>
      <c r="F57" s="68">
        <v>1</v>
      </c>
    </row>
    <row r="58" spans="1:6" ht="15">
      <c r="A58" s="68">
        <v>2</v>
      </c>
      <c r="B58" s="69" t="s">
        <v>355</v>
      </c>
      <c r="C58" s="68">
        <v>2002</v>
      </c>
      <c r="D58" s="70" t="s">
        <v>0</v>
      </c>
      <c r="E58" s="68" t="s">
        <v>478</v>
      </c>
      <c r="F58" s="68">
        <v>2</v>
      </c>
    </row>
    <row r="59" spans="1:6" ht="15">
      <c r="A59" s="68">
        <v>3</v>
      </c>
      <c r="B59" s="69" t="s">
        <v>479</v>
      </c>
      <c r="C59" s="68">
        <v>2006</v>
      </c>
      <c r="D59" s="70" t="s">
        <v>0</v>
      </c>
      <c r="E59" s="68" t="s">
        <v>480</v>
      </c>
      <c r="F59" s="68">
        <v>3</v>
      </c>
    </row>
    <row r="60" spans="1:6" ht="15">
      <c r="A60" s="14">
        <v>4</v>
      </c>
      <c r="B60" s="3" t="s">
        <v>481</v>
      </c>
      <c r="C60" s="14">
        <v>2011</v>
      </c>
      <c r="D60" s="60" t="s">
        <v>0</v>
      </c>
      <c r="E60" s="14" t="s">
        <v>482</v>
      </c>
      <c r="F60" s="14">
        <v>4</v>
      </c>
    </row>
    <row r="61" spans="1:6" ht="15">
      <c r="A61" s="14"/>
      <c r="B61" s="3"/>
      <c r="C61" s="14"/>
      <c r="D61" s="60"/>
      <c r="E61" s="14"/>
      <c r="F61" s="14"/>
    </row>
    <row r="62" spans="1:5" ht="15">
      <c r="A62" s="40"/>
      <c r="B62" t="s">
        <v>483</v>
      </c>
      <c r="E62" s="11" t="s">
        <v>484</v>
      </c>
    </row>
    <row r="63" spans="1:5" ht="15">
      <c r="A63" s="40"/>
      <c r="B63" t="s">
        <v>485</v>
      </c>
      <c r="E63" s="11" t="s">
        <v>486</v>
      </c>
    </row>
    <row r="64" spans="1:5" ht="15">
      <c r="A64" s="40"/>
      <c r="B64" t="s">
        <v>487</v>
      </c>
      <c r="E64" s="11" t="s">
        <v>488</v>
      </c>
    </row>
    <row r="65" spans="1:2" ht="15">
      <c r="A65" s="40"/>
      <c r="B65"/>
    </row>
    <row r="66" spans="1:2" ht="15">
      <c r="A66" s="40"/>
      <c r="B6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D16" sqref="D16"/>
    </sheetView>
  </sheetViews>
  <sheetFormatPr defaultColWidth="9.140625" defaultRowHeight="15"/>
  <cols>
    <col min="1" max="1" width="6.28125" style="0" customWidth="1"/>
    <col min="2" max="2" width="22.8515625" style="0" customWidth="1"/>
    <col min="3" max="3" width="13.7109375" style="0" customWidth="1"/>
    <col min="4" max="4" width="18.140625" style="0" customWidth="1"/>
    <col min="5" max="5" width="11.8515625" style="0" customWidth="1"/>
    <col min="6" max="6" width="9.00390625" style="0" customWidth="1"/>
  </cols>
  <sheetData>
    <row r="1" ht="15">
      <c r="A1" t="s">
        <v>407</v>
      </c>
    </row>
    <row r="2" spans="1:5" ht="15">
      <c r="A2" t="s">
        <v>0</v>
      </c>
      <c r="E2" t="s">
        <v>284</v>
      </c>
    </row>
    <row r="3" ht="15">
      <c r="C3" t="s">
        <v>489</v>
      </c>
    </row>
    <row r="4" ht="15">
      <c r="C4" t="s">
        <v>118</v>
      </c>
    </row>
    <row r="5" spans="3:6" s="2" customFormat="1" ht="15">
      <c r="C5" s="2" t="s">
        <v>490</v>
      </c>
      <c r="F5" s="2">
        <v>1600</v>
      </c>
    </row>
    <row r="6" spans="1:6" ht="15">
      <c r="A6" s="14" t="s">
        <v>4</v>
      </c>
      <c r="B6" s="14" t="s">
        <v>409</v>
      </c>
      <c r="C6" s="14" t="s">
        <v>6</v>
      </c>
      <c r="D6" s="14" t="s">
        <v>287</v>
      </c>
      <c r="E6" s="14" t="s">
        <v>8</v>
      </c>
      <c r="F6" s="14" t="s">
        <v>288</v>
      </c>
    </row>
    <row r="7" spans="1:6" ht="15">
      <c r="A7" s="14">
        <v>1</v>
      </c>
      <c r="B7" s="60" t="s">
        <v>491</v>
      </c>
      <c r="C7" s="14">
        <v>2006</v>
      </c>
      <c r="D7" s="14" t="s">
        <v>22</v>
      </c>
      <c r="E7" s="14" t="s">
        <v>492</v>
      </c>
      <c r="F7" s="14">
        <v>1</v>
      </c>
    </row>
    <row r="8" spans="1:6" ht="15">
      <c r="A8" s="14">
        <v>2</v>
      </c>
      <c r="B8" s="60" t="s">
        <v>493</v>
      </c>
      <c r="C8" s="14">
        <v>2006</v>
      </c>
      <c r="D8" s="14" t="s">
        <v>22</v>
      </c>
      <c r="E8" s="14" t="s">
        <v>494</v>
      </c>
      <c r="F8" s="14">
        <v>2</v>
      </c>
    </row>
    <row r="9" spans="1:6" ht="15">
      <c r="A9" s="14">
        <v>3</v>
      </c>
      <c r="B9" s="60" t="s">
        <v>495</v>
      </c>
      <c r="C9" s="14">
        <v>2005</v>
      </c>
      <c r="D9" s="14" t="s">
        <v>22</v>
      </c>
      <c r="E9" s="14" t="s">
        <v>496</v>
      </c>
      <c r="F9" s="14">
        <v>3</v>
      </c>
    </row>
    <row r="10" spans="1:6" ht="15">
      <c r="A10" s="14">
        <v>4</v>
      </c>
      <c r="B10" s="60" t="s">
        <v>497</v>
      </c>
      <c r="C10" s="14">
        <v>2001</v>
      </c>
      <c r="D10" s="14" t="s">
        <v>22</v>
      </c>
      <c r="E10" s="14" t="s">
        <v>498</v>
      </c>
      <c r="F10" s="14">
        <v>4</v>
      </c>
    </row>
    <row r="11" spans="1:6" ht="15">
      <c r="A11" s="14">
        <v>5</v>
      </c>
      <c r="B11" s="3" t="s">
        <v>499</v>
      </c>
      <c r="C11" s="14">
        <v>2006</v>
      </c>
      <c r="D11" s="14" t="s">
        <v>21</v>
      </c>
      <c r="E11" s="14" t="s">
        <v>500</v>
      </c>
      <c r="F11" s="14">
        <v>5</v>
      </c>
    </row>
    <row r="12" spans="1:6" ht="15">
      <c r="A12" s="14">
        <v>6</v>
      </c>
      <c r="B12" s="60" t="s">
        <v>501</v>
      </c>
      <c r="C12" s="14">
        <v>2004</v>
      </c>
      <c r="D12" s="14" t="s">
        <v>21</v>
      </c>
      <c r="E12" s="14" t="s">
        <v>500</v>
      </c>
      <c r="F12" s="14">
        <v>5</v>
      </c>
    </row>
    <row r="13" spans="1:6" ht="15">
      <c r="A13" s="14">
        <v>7</v>
      </c>
      <c r="B13" s="60" t="s">
        <v>502</v>
      </c>
      <c r="C13" s="14">
        <v>2004</v>
      </c>
      <c r="D13" s="14" t="s">
        <v>22</v>
      </c>
      <c r="E13" s="14" t="s">
        <v>503</v>
      </c>
      <c r="F13" s="14">
        <v>7</v>
      </c>
    </row>
    <row r="14" spans="1:6" ht="15">
      <c r="A14" s="14">
        <v>8</v>
      </c>
      <c r="B14" s="60" t="s">
        <v>504</v>
      </c>
      <c r="C14" s="14">
        <v>2005</v>
      </c>
      <c r="D14" s="14" t="s">
        <v>22</v>
      </c>
      <c r="E14" s="14" t="s">
        <v>505</v>
      </c>
      <c r="F14" s="14">
        <v>8</v>
      </c>
    </row>
    <row r="15" spans="1:6" ht="15">
      <c r="A15" s="14">
        <v>9</v>
      </c>
      <c r="B15" s="60" t="s">
        <v>506</v>
      </c>
      <c r="C15" s="14">
        <v>2009</v>
      </c>
      <c r="D15" s="14" t="s">
        <v>22</v>
      </c>
      <c r="E15" s="14" t="s">
        <v>507</v>
      </c>
      <c r="F15" s="14">
        <v>9</v>
      </c>
    </row>
    <row r="16" spans="1:6" ht="15">
      <c r="A16" s="14">
        <v>10</v>
      </c>
      <c r="B16" s="60" t="s">
        <v>508</v>
      </c>
      <c r="C16" s="14">
        <v>2010</v>
      </c>
      <c r="D16" s="14" t="s">
        <v>22</v>
      </c>
      <c r="E16" s="14" t="s">
        <v>509</v>
      </c>
      <c r="F16" s="14">
        <v>10</v>
      </c>
    </row>
    <row r="17" spans="1:6" ht="15">
      <c r="A17" s="14">
        <v>11</v>
      </c>
      <c r="B17" s="60" t="s">
        <v>510</v>
      </c>
      <c r="C17" s="14">
        <v>2006</v>
      </c>
      <c r="D17" s="14" t="s">
        <v>21</v>
      </c>
      <c r="E17" s="14" t="s">
        <v>511</v>
      </c>
      <c r="F17" s="14">
        <v>11</v>
      </c>
    </row>
    <row r="18" spans="1:6" ht="15">
      <c r="A18" s="14">
        <v>12</v>
      </c>
      <c r="B18" s="60" t="s">
        <v>512</v>
      </c>
      <c r="C18" s="14">
        <v>2009</v>
      </c>
      <c r="D18" s="14" t="s">
        <v>22</v>
      </c>
      <c r="E18" s="14" t="s">
        <v>513</v>
      </c>
      <c r="F18" s="14">
        <v>12</v>
      </c>
    </row>
    <row r="19" spans="1:6" ht="15">
      <c r="A19" s="14">
        <v>13</v>
      </c>
      <c r="B19" s="60" t="s">
        <v>481</v>
      </c>
      <c r="C19" s="14">
        <v>2012</v>
      </c>
      <c r="D19" s="14" t="s">
        <v>0</v>
      </c>
      <c r="E19" s="14" t="s">
        <v>514</v>
      </c>
      <c r="F19" s="14">
        <v>13</v>
      </c>
    </row>
    <row r="21" spans="3:6" s="2" customFormat="1" ht="15">
      <c r="C21" s="2" t="s">
        <v>286</v>
      </c>
      <c r="F21" s="2">
        <v>1600</v>
      </c>
    </row>
    <row r="22" spans="1:6" ht="15">
      <c r="A22" s="14">
        <v>1</v>
      </c>
      <c r="B22" s="60" t="s">
        <v>349</v>
      </c>
      <c r="C22" s="14">
        <v>1990</v>
      </c>
      <c r="D22" s="14" t="s">
        <v>21</v>
      </c>
      <c r="E22" s="14" t="s">
        <v>515</v>
      </c>
      <c r="F22" s="14">
        <v>1</v>
      </c>
    </row>
    <row r="23" spans="1:6" ht="15">
      <c r="A23" s="14">
        <v>2</v>
      </c>
      <c r="B23" s="60" t="s">
        <v>516</v>
      </c>
      <c r="C23" s="14">
        <v>1980</v>
      </c>
      <c r="D23" s="14" t="s">
        <v>0</v>
      </c>
      <c r="E23" s="14" t="s">
        <v>517</v>
      </c>
      <c r="F23" s="14">
        <v>2</v>
      </c>
    </row>
    <row r="24" spans="1:6" ht="15">
      <c r="A24" s="14">
        <v>3</v>
      </c>
      <c r="B24" s="60" t="s">
        <v>470</v>
      </c>
      <c r="C24" s="14">
        <v>1978</v>
      </c>
      <c r="D24" s="14" t="s">
        <v>0</v>
      </c>
      <c r="E24" s="14" t="s">
        <v>518</v>
      </c>
      <c r="F24" s="14">
        <v>3</v>
      </c>
    </row>
    <row r="25" spans="1:6" ht="15">
      <c r="A25" s="14">
        <v>4</v>
      </c>
      <c r="B25" s="60" t="s">
        <v>519</v>
      </c>
      <c r="C25" s="14">
        <v>1991</v>
      </c>
      <c r="D25" s="14" t="s">
        <v>22</v>
      </c>
      <c r="E25" s="14" t="s">
        <v>520</v>
      </c>
      <c r="F25" s="14">
        <v>4</v>
      </c>
    </row>
    <row r="26" spans="1:6" ht="15">
      <c r="A26" s="14">
        <v>5</v>
      </c>
      <c r="B26" s="60" t="s">
        <v>472</v>
      </c>
      <c r="C26" s="14">
        <v>1969</v>
      </c>
      <c r="D26" s="14" t="s">
        <v>0</v>
      </c>
      <c r="E26" s="14" t="s">
        <v>521</v>
      </c>
      <c r="F26" s="14">
        <v>5</v>
      </c>
    </row>
    <row r="27" spans="1:6" ht="15">
      <c r="A27" s="14">
        <v>6</v>
      </c>
      <c r="B27" s="60" t="s">
        <v>379</v>
      </c>
      <c r="C27" s="14">
        <v>1969</v>
      </c>
      <c r="D27" s="14" t="s">
        <v>0</v>
      </c>
      <c r="E27" s="14" t="s">
        <v>522</v>
      </c>
      <c r="F27" s="14">
        <v>6</v>
      </c>
    </row>
    <row r="29" spans="2:6" s="2" customFormat="1" ht="15">
      <c r="B29" s="2" t="s">
        <v>57</v>
      </c>
      <c r="C29" s="2" t="s">
        <v>490</v>
      </c>
      <c r="F29" s="2">
        <v>1600</v>
      </c>
    </row>
    <row r="30" spans="1:6" ht="15">
      <c r="A30" s="14">
        <v>1</v>
      </c>
      <c r="B30" s="60" t="s">
        <v>399</v>
      </c>
      <c r="C30" s="14">
        <v>2005</v>
      </c>
      <c r="D30" s="14" t="s">
        <v>21</v>
      </c>
      <c r="E30" s="14" t="s">
        <v>523</v>
      </c>
      <c r="F30" s="14">
        <v>1</v>
      </c>
    </row>
    <row r="31" spans="1:6" ht="15">
      <c r="A31" s="14">
        <v>2</v>
      </c>
      <c r="B31" s="60" t="s">
        <v>524</v>
      </c>
      <c r="C31" s="14">
        <v>2003</v>
      </c>
      <c r="D31" s="14" t="s">
        <v>21</v>
      </c>
      <c r="E31" s="14" t="s">
        <v>525</v>
      </c>
      <c r="F31" s="14">
        <v>2</v>
      </c>
    </row>
    <row r="32" spans="1:6" s="73" customFormat="1" ht="15">
      <c r="A32" s="14">
        <v>3</v>
      </c>
      <c r="B32" s="72" t="s">
        <v>526</v>
      </c>
      <c r="C32" s="71">
        <v>2003</v>
      </c>
      <c r="D32" s="71" t="s">
        <v>22</v>
      </c>
      <c r="E32" s="71" t="s">
        <v>527</v>
      </c>
      <c r="F32" s="14">
        <v>3</v>
      </c>
    </row>
    <row r="33" spans="1:6" ht="15">
      <c r="A33" s="14">
        <v>4</v>
      </c>
      <c r="B33" s="60" t="s">
        <v>403</v>
      </c>
      <c r="C33" s="14">
        <v>2005</v>
      </c>
      <c r="D33" s="14" t="s">
        <v>21</v>
      </c>
      <c r="E33" s="14" t="s">
        <v>528</v>
      </c>
      <c r="F33" s="14">
        <v>4</v>
      </c>
    </row>
    <row r="34" spans="1:6" ht="15">
      <c r="A34" s="14">
        <v>5</v>
      </c>
      <c r="B34" s="60" t="s">
        <v>529</v>
      </c>
      <c r="C34" s="14">
        <v>2002</v>
      </c>
      <c r="D34" s="14" t="s">
        <v>21</v>
      </c>
      <c r="E34" s="14" t="s">
        <v>530</v>
      </c>
      <c r="F34" s="14">
        <v>5</v>
      </c>
    </row>
    <row r="35" spans="1:6" ht="15">
      <c r="A35" s="14">
        <v>6</v>
      </c>
      <c r="B35" s="60" t="s">
        <v>531</v>
      </c>
      <c r="C35" s="14">
        <v>2003</v>
      </c>
      <c r="D35" s="14" t="s">
        <v>22</v>
      </c>
      <c r="E35" s="14" t="s">
        <v>532</v>
      </c>
      <c r="F35" s="14">
        <v>6</v>
      </c>
    </row>
    <row r="36" spans="1:6" ht="15">
      <c r="A36" s="14">
        <v>7</v>
      </c>
      <c r="B36" s="60" t="s">
        <v>533</v>
      </c>
      <c r="C36" s="14">
        <v>2003</v>
      </c>
      <c r="D36" s="14" t="s">
        <v>22</v>
      </c>
      <c r="E36" s="14" t="s">
        <v>534</v>
      </c>
      <c r="F36" s="14">
        <v>7</v>
      </c>
    </row>
    <row r="37" spans="1:6" ht="15">
      <c r="A37" s="14">
        <v>8</v>
      </c>
      <c r="B37" s="60" t="s">
        <v>535</v>
      </c>
      <c r="C37" s="14">
        <v>2004</v>
      </c>
      <c r="D37" s="14" t="s">
        <v>22</v>
      </c>
      <c r="E37" s="14" t="s">
        <v>536</v>
      </c>
      <c r="F37" s="14">
        <v>8</v>
      </c>
    </row>
    <row r="38" spans="1:6" ht="15">
      <c r="A38" s="14">
        <v>9</v>
      </c>
      <c r="B38" s="3" t="s">
        <v>537</v>
      </c>
      <c r="C38" s="14">
        <v>2004</v>
      </c>
      <c r="D38" s="14" t="s">
        <v>22</v>
      </c>
      <c r="E38" s="14" t="s">
        <v>538</v>
      </c>
      <c r="F38" s="14">
        <v>9</v>
      </c>
    </row>
    <row r="39" spans="1:6" ht="15">
      <c r="A39" s="14">
        <v>10</v>
      </c>
      <c r="B39" s="60" t="s">
        <v>539</v>
      </c>
      <c r="C39" s="14">
        <v>2005</v>
      </c>
      <c r="D39" s="14" t="s">
        <v>22</v>
      </c>
      <c r="E39" s="14" t="s">
        <v>540</v>
      </c>
      <c r="F39" s="14">
        <v>10</v>
      </c>
    </row>
    <row r="40" spans="1:6" ht="15">
      <c r="A40" s="14">
        <v>11</v>
      </c>
      <c r="B40" s="60" t="s">
        <v>405</v>
      </c>
      <c r="C40" s="14">
        <v>2005</v>
      </c>
      <c r="D40" s="14" t="s">
        <v>21</v>
      </c>
      <c r="E40" s="14" t="s">
        <v>541</v>
      </c>
      <c r="F40" s="14">
        <v>11</v>
      </c>
    </row>
    <row r="41" spans="1:6" ht="15">
      <c r="A41" s="14">
        <v>12</v>
      </c>
      <c r="B41" s="60" t="s">
        <v>457</v>
      </c>
      <c r="C41" s="14">
        <v>2007</v>
      </c>
      <c r="D41" s="14" t="s">
        <v>0</v>
      </c>
      <c r="E41" s="14" t="s">
        <v>542</v>
      </c>
      <c r="F41" s="14">
        <v>12</v>
      </c>
    </row>
    <row r="42" spans="1:6" ht="15">
      <c r="A42" s="14">
        <v>13</v>
      </c>
      <c r="B42" s="60" t="s">
        <v>543</v>
      </c>
      <c r="C42" s="14">
        <v>2005</v>
      </c>
      <c r="D42" s="14" t="s">
        <v>22</v>
      </c>
      <c r="E42" s="14" t="s">
        <v>544</v>
      </c>
      <c r="F42" s="14">
        <v>13</v>
      </c>
    </row>
    <row r="43" spans="1:6" s="73" customFormat="1" ht="15">
      <c r="A43" s="14">
        <v>14</v>
      </c>
      <c r="B43" s="72" t="s">
        <v>545</v>
      </c>
      <c r="C43" s="71">
        <v>2008</v>
      </c>
      <c r="D43" s="71" t="s">
        <v>22</v>
      </c>
      <c r="E43" s="71" t="s">
        <v>546</v>
      </c>
      <c r="F43" s="14">
        <v>14</v>
      </c>
    </row>
    <row r="44" spans="1:6" ht="15">
      <c r="A44" s="14">
        <v>15</v>
      </c>
      <c r="B44" s="60" t="s">
        <v>547</v>
      </c>
      <c r="C44" s="14">
        <v>2007</v>
      </c>
      <c r="D44" s="14" t="s">
        <v>21</v>
      </c>
      <c r="E44" s="14" t="s">
        <v>548</v>
      </c>
      <c r="F44" s="14">
        <v>15</v>
      </c>
    </row>
    <row r="45" spans="1:6" ht="15">
      <c r="A45" s="14">
        <v>16</v>
      </c>
      <c r="B45" s="60" t="s">
        <v>549</v>
      </c>
      <c r="C45" s="14">
        <v>2004</v>
      </c>
      <c r="D45" s="14" t="s">
        <v>21</v>
      </c>
      <c r="E45" s="14" t="s">
        <v>550</v>
      </c>
      <c r="F45" s="14">
        <v>16</v>
      </c>
    </row>
    <row r="46" spans="1:6" ht="15">
      <c r="A46" s="14">
        <v>17</v>
      </c>
      <c r="B46" s="60" t="s">
        <v>551</v>
      </c>
      <c r="C46" s="14">
        <v>2008</v>
      </c>
      <c r="D46" s="14" t="s">
        <v>22</v>
      </c>
      <c r="E46" s="14" t="s">
        <v>552</v>
      </c>
      <c r="F46" s="14">
        <v>17</v>
      </c>
    </row>
    <row r="47" spans="1:6" ht="15">
      <c r="A47" s="14">
        <v>18</v>
      </c>
      <c r="B47" s="3" t="s">
        <v>553</v>
      </c>
      <c r="C47" s="14">
        <v>2003</v>
      </c>
      <c r="D47" s="14" t="s">
        <v>22</v>
      </c>
      <c r="E47" s="14" t="s">
        <v>554</v>
      </c>
      <c r="F47" s="14">
        <v>18</v>
      </c>
    </row>
    <row r="48" spans="1:6" ht="15">
      <c r="A48" s="14">
        <v>19</v>
      </c>
      <c r="B48" s="60" t="s">
        <v>555</v>
      </c>
      <c r="C48" s="14">
        <v>2009</v>
      </c>
      <c r="D48" s="14" t="s">
        <v>21</v>
      </c>
      <c r="E48" s="14" t="s">
        <v>556</v>
      </c>
      <c r="F48" s="14">
        <v>19</v>
      </c>
    </row>
    <row r="49" spans="1:6" ht="15">
      <c r="A49" s="14">
        <v>20</v>
      </c>
      <c r="B49" s="60" t="s">
        <v>557</v>
      </c>
      <c r="C49" s="14">
        <v>2007</v>
      </c>
      <c r="D49" s="14" t="s">
        <v>22</v>
      </c>
      <c r="E49" s="14" t="s">
        <v>558</v>
      </c>
      <c r="F49" s="14">
        <v>20</v>
      </c>
    </row>
    <row r="50" spans="1:6" ht="15">
      <c r="A50" s="14">
        <v>21</v>
      </c>
      <c r="B50" s="60" t="s">
        <v>559</v>
      </c>
      <c r="C50" s="14">
        <v>2009</v>
      </c>
      <c r="D50" s="14" t="s">
        <v>22</v>
      </c>
      <c r="E50" s="14" t="s">
        <v>560</v>
      </c>
      <c r="F50" s="14">
        <v>21</v>
      </c>
    </row>
    <row r="51" spans="1:6" ht="15">
      <c r="A51" s="14">
        <v>22</v>
      </c>
      <c r="B51" s="60" t="s">
        <v>459</v>
      </c>
      <c r="C51" s="14">
        <v>2007</v>
      </c>
      <c r="D51" s="14" t="s">
        <v>0</v>
      </c>
      <c r="E51" s="14" t="s">
        <v>561</v>
      </c>
      <c r="F51" s="14">
        <v>22</v>
      </c>
    </row>
    <row r="52" spans="1:6" ht="15">
      <c r="A52" s="14">
        <v>23</v>
      </c>
      <c r="B52" s="60" t="s">
        <v>562</v>
      </c>
      <c r="C52" s="14">
        <v>2009</v>
      </c>
      <c r="D52" s="14" t="s">
        <v>21</v>
      </c>
      <c r="E52" s="14" t="s">
        <v>563</v>
      </c>
      <c r="F52" s="14">
        <v>23</v>
      </c>
    </row>
    <row r="53" spans="1:6" ht="15">
      <c r="A53" s="14">
        <v>24</v>
      </c>
      <c r="B53" s="60" t="s">
        <v>564</v>
      </c>
      <c r="C53" s="14">
        <v>2004</v>
      </c>
      <c r="D53" s="14" t="s">
        <v>22</v>
      </c>
      <c r="E53" s="14" t="s">
        <v>505</v>
      </c>
      <c r="F53" s="14">
        <v>24</v>
      </c>
    </row>
    <row r="54" spans="1:6" ht="15">
      <c r="A54" s="14">
        <v>25</v>
      </c>
      <c r="B54" s="60" t="s">
        <v>565</v>
      </c>
      <c r="C54" s="14">
        <v>2009</v>
      </c>
      <c r="D54" s="14" t="s">
        <v>22</v>
      </c>
      <c r="E54" s="14" t="s">
        <v>566</v>
      </c>
      <c r="F54" s="14">
        <v>25</v>
      </c>
    </row>
    <row r="55" spans="1:11" ht="15">
      <c r="A55" s="14">
        <v>26</v>
      </c>
      <c r="B55" s="60" t="s">
        <v>567</v>
      </c>
      <c r="C55" s="14">
        <v>2008</v>
      </c>
      <c r="D55" s="14" t="s">
        <v>22</v>
      </c>
      <c r="E55" s="14" t="s">
        <v>568</v>
      </c>
      <c r="F55" s="14">
        <v>26</v>
      </c>
      <c r="H55" s="74"/>
      <c r="I55" s="75"/>
      <c r="J55" s="75"/>
      <c r="K55" s="75"/>
    </row>
    <row r="56" spans="1:6" ht="15">
      <c r="A56" s="14">
        <v>27</v>
      </c>
      <c r="B56" s="60" t="s">
        <v>569</v>
      </c>
      <c r="C56" s="14">
        <v>2008</v>
      </c>
      <c r="D56" s="14" t="s">
        <v>22</v>
      </c>
      <c r="E56" s="14" t="s">
        <v>570</v>
      </c>
      <c r="F56" s="14">
        <v>27</v>
      </c>
    </row>
    <row r="57" spans="1:6" ht="15">
      <c r="A57" s="14">
        <v>28</v>
      </c>
      <c r="B57" s="60" t="s">
        <v>571</v>
      </c>
      <c r="C57" s="14">
        <v>2009</v>
      </c>
      <c r="D57" s="14" t="s">
        <v>22</v>
      </c>
      <c r="E57" s="14" t="s">
        <v>572</v>
      </c>
      <c r="F57" s="14">
        <v>28</v>
      </c>
    </row>
    <row r="58" spans="1:6" ht="15">
      <c r="A58" s="14">
        <v>29</v>
      </c>
      <c r="B58" s="60" t="s">
        <v>573</v>
      </c>
      <c r="C58" s="14">
        <v>2007</v>
      </c>
      <c r="D58" s="14" t="s">
        <v>21</v>
      </c>
      <c r="E58" s="14" t="s">
        <v>574</v>
      </c>
      <c r="F58" s="14">
        <v>29</v>
      </c>
    </row>
    <row r="59" spans="1:6" ht="15">
      <c r="A59" s="14">
        <v>30</v>
      </c>
      <c r="B59" s="60" t="s">
        <v>575</v>
      </c>
      <c r="C59" s="14">
        <v>2008</v>
      </c>
      <c r="D59" s="14" t="s">
        <v>22</v>
      </c>
      <c r="E59" s="14" t="s">
        <v>576</v>
      </c>
      <c r="F59" s="14">
        <v>30</v>
      </c>
    </row>
    <row r="60" spans="1:6" ht="15">
      <c r="A60" s="14">
        <v>31</v>
      </c>
      <c r="B60" s="60" t="s">
        <v>577</v>
      </c>
      <c r="C60" s="14">
        <v>2007</v>
      </c>
      <c r="D60" s="14" t="s">
        <v>21</v>
      </c>
      <c r="E60" s="14" t="s">
        <v>578</v>
      </c>
      <c r="F60" s="14">
        <v>31</v>
      </c>
    </row>
    <row r="61" spans="1:6" ht="15">
      <c r="A61" s="14">
        <v>32</v>
      </c>
      <c r="B61" s="60" t="s">
        <v>579</v>
      </c>
      <c r="C61" s="14">
        <v>2009</v>
      </c>
      <c r="D61" s="14" t="s">
        <v>22</v>
      </c>
      <c r="E61" s="14" t="s">
        <v>580</v>
      </c>
      <c r="F61" s="14">
        <v>32</v>
      </c>
    </row>
    <row r="62" spans="1:6" ht="15">
      <c r="A62" s="14">
        <v>33</v>
      </c>
      <c r="B62" s="60" t="s">
        <v>465</v>
      </c>
      <c r="C62" s="14">
        <v>2007</v>
      </c>
      <c r="D62" s="14" t="s">
        <v>0</v>
      </c>
      <c r="E62" s="14" t="s">
        <v>581</v>
      </c>
      <c r="F62" s="14">
        <v>33</v>
      </c>
    </row>
    <row r="63" spans="1:6" ht="15">
      <c r="A63" s="14">
        <v>34</v>
      </c>
      <c r="B63" s="60" t="s">
        <v>582</v>
      </c>
      <c r="C63" s="14">
        <v>2009</v>
      </c>
      <c r="D63" s="14" t="s">
        <v>22</v>
      </c>
      <c r="E63" s="14" t="s">
        <v>583</v>
      </c>
      <c r="F63" s="14">
        <v>34</v>
      </c>
    </row>
    <row r="64" spans="1:6" ht="15">
      <c r="A64" s="14">
        <v>35</v>
      </c>
      <c r="B64" s="60" t="s">
        <v>584</v>
      </c>
      <c r="C64" s="14">
        <v>2007</v>
      </c>
      <c r="D64" s="14" t="s">
        <v>0</v>
      </c>
      <c r="E64" s="14" t="s">
        <v>585</v>
      </c>
      <c r="F64" s="14">
        <v>35</v>
      </c>
    </row>
    <row r="65" spans="1:6" ht="15">
      <c r="A65" s="14">
        <v>36</v>
      </c>
      <c r="B65" s="60" t="s">
        <v>586</v>
      </c>
      <c r="C65" s="14">
        <v>2008</v>
      </c>
      <c r="D65" s="14" t="s">
        <v>22</v>
      </c>
      <c r="E65" s="14" t="s">
        <v>587</v>
      </c>
      <c r="F65" s="14">
        <v>36</v>
      </c>
    </row>
    <row r="67" spans="1:6" ht="15">
      <c r="A67" s="2"/>
      <c r="B67" s="2" t="s">
        <v>144</v>
      </c>
      <c r="C67" s="2"/>
      <c r="D67" s="2"/>
      <c r="E67" s="2"/>
      <c r="F67" s="2" t="s">
        <v>42</v>
      </c>
    </row>
    <row r="68" spans="1:6" s="2" customFormat="1" ht="15">
      <c r="A68" s="14">
        <v>1</v>
      </c>
      <c r="B68" s="60" t="s">
        <v>293</v>
      </c>
      <c r="C68" s="14">
        <v>1986</v>
      </c>
      <c r="D68" s="14" t="s">
        <v>21</v>
      </c>
      <c r="E68" s="14" t="s">
        <v>588</v>
      </c>
      <c r="F68" s="14">
        <v>1</v>
      </c>
    </row>
    <row r="69" spans="1:6" ht="15">
      <c r="A69" s="14">
        <v>2</v>
      </c>
      <c r="B69" s="60" t="s">
        <v>10</v>
      </c>
      <c r="C69" s="14">
        <v>1984</v>
      </c>
      <c r="D69" s="14" t="s">
        <v>21</v>
      </c>
      <c r="E69" s="14" t="s">
        <v>589</v>
      </c>
      <c r="F69" s="14">
        <v>2</v>
      </c>
    </row>
    <row r="70" spans="1:6" ht="15">
      <c r="A70" s="14">
        <v>3</v>
      </c>
      <c r="B70" s="60" t="s">
        <v>11</v>
      </c>
      <c r="C70" s="14">
        <v>1956</v>
      </c>
      <c r="D70" s="14" t="s">
        <v>0</v>
      </c>
      <c r="E70" s="14" t="s">
        <v>590</v>
      </c>
      <c r="F70" s="14">
        <v>3</v>
      </c>
    </row>
    <row r="71" spans="1:6" ht="15">
      <c r="A71" s="14">
        <v>4</v>
      </c>
      <c r="B71" s="60" t="s">
        <v>19</v>
      </c>
      <c r="C71" s="14">
        <v>1982</v>
      </c>
      <c r="D71" s="14" t="s">
        <v>0</v>
      </c>
      <c r="E71" s="14" t="s">
        <v>591</v>
      </c>
      <c r="F71" s="14">
        <v>4</v>
      </c>
    </row>
    <row r="72" spans="1:6" ht="15">
      <c r="A72" s="14">
        <v>5</v>
      </c>
      <c r="B72" s="60" t="s">
        <v>13</v>
      </c>
      <c r="C72" s="14">
        <v>1987</v>
      </c>
      <c r="D72" s="14" t="s">
        <v>21</v>
      </c>
      <c r="E72" s="14" t="s">
        <v>592</v>
      </c>
      <c r="F72" s="14">
        <v>5</v>
      </c>
    </row>
    <row r="73" spans="1:6" ht="15">
      <c r="A73" s="14">
        <v>6</v>
      </c>
      <c r="B73" s="60" t="s">
        <v>295</v>
      </c>
      <c r="C73" s="14">
        <v>1975</v>
      </c>
      <c r="D73" s="14" t="s">
        <v>0</v>
      </c>
      <c r="E73" s="14" t="s">
        <v>593</v>
      </c>
      <c r="F73" s="14">
        <v>6</v>
      </c>
    </row>
    <row r="74" spans="1:6" ht="15">
      <c r="A74" s="14">
        <v>7</v>
      </c>
      <c r="B74" s="60" t="s">
        <v>594</v>
      </c>
      <c r="C74" s="14">
        <v>1996</v>
      </c>
      <c r="D74" s="14" t="s">
        <v>0</v>
      </c>
      <c r="E74" s="14" t="s">
        <v>595</v>
      </c>
      <c r="F74" s="14">
        <v>7</v>
      </c>
    </row>
    <row r="75" spans="1:6" ht="15">
      <c r="A75" s="14">
        <v>8</v>
      </c>
      <c r="B75" s="60" t="s">
        <v>437</v>
      </c>
      <c r="C75" s="14">
        <v>1994</v>
      </c>
      <c r="D75" s="14" t="s">
        <v>21</v>
      </c>
      <c r="E75" s="14" t="s">
        <v>596</v>
      </c>
      <c r="F75" s="14">
        <v>8</v>
      </c>
    </row>
    <row r="76" spans="1:6" ht="15">
      <c r="A76" s="14">
        <v>9</v>
      </c>
      <c r="B76" s="60" t="s">
        <v>15</v>
      </c>
      <c r="C76" s="14">
        <v>1963</v>
      </c>
      <c r="D76" s="14" t="s">
        <v>0</v>
      </c>
      <c r="E76" s="14" t="s">
        <v>597</v>
      </c>
      <c r="F76" s="14">
        <v>9</v>
      </c>
    </row>
    <row r="77" spans="1:6" ht="15">
      <c r="A77" s="14">
        <v>10</v>
      </c>
      <c r="B77" s="60" t="s">
        <v>598</v>
      </c>
      <c r="C77" s="14">
        <v>1989</v>
      </c>
      <c r="D77" s="14" t="s">
        <v>21</v>
      </c>
      <c r="E77" s="14" t="s">
        <v>599</v>
      </c>
      <c r="F77" s="14">
        <v>10</v>
      </c>
    </row>
    <row r="78" spans="1:6" ht="15">
      <c r="A78" s="14">
        <v>11</v>
      </c>
      <c r="B78" s="60" t="s">
        <v>430</v>
      </c>
      <c r="C78" s="14">
        <v>1990</v>
      </c>
      <c r="D78" s="14" t="s">
        <v>22</v>
      </c>
      <c r="E78" s="14" t="s">
        <v>600</v>
      </c>
      <c r="F78" s="14">
        <v>11</v>
      </c>
    </row>
    <row r="79" spans="1:6" ht="15">
      <c r="A79" s="14">
        <v>12</v>
      </c>
      <c r="B79" s="76" t="s">
        <v>37</v>
      </c>
      <c r="C79" s="14">
        <v>1957</v>
      </c>
      <c r="D79" s="14" t="s">
        <v>21</v>
      </c>
      <c r="E79" s="14" t="s">
        <v>601</v>
      </c>
      <c r="F79" s="14">
        <v>12</v>
      </c>
    </row>
    <row r="80" spans="1:6" ht="15">
      <c r="A80" s="14">
        <v>13</v>
      </c>
      <c r="B80" s="60" t="s">
        <v>602</v>
      </c>
      <c r="C80" s="14">
        <v>2003</v>
      </c>
      <c r="D80" s="14" t="s">
        <v>0</v>
      </c>
      <c r="E80" s="14" t="s">
        <v>603</v>
      </c>
      <c r="F80" s="14">
        <v>13</v>
      </c>
    </row>
    <row r="81" spans="1:6" ht="15">
      <c r="A81" s="14">
        <v>14</v>
      </c>
      <c r="B81" s="60" t="s">
        <v>604</v>
      </c>
      <c r="C81" s="14">
        <v>1983</v>
      </c>
      <c r="D81" s="14" t="s">
        <v>0</v>
      </c>
      <c r="E81" s="14" t="s">
        <v>605</v>
      </c>
      <c r="F81" s="14">
        <v>14</v>
      </c>
    </row>
    <row r="82" spans="1:6" ht="15">
      <c r="A82" s="14">
        <v>15</v>
      </c>
      <c r="B82" s="60" t="s">
        <v>307</v>
      </c>
      <c r="C82" s="14">
        <v>1968</v>
      </c>
      <c r="D82" s="14" t="s">
        <v>0</v>
      </c>
      <c r="E82" s="14" t="s">
        <v>606</v>
      </c>
      <c r="F82" s="14">
        <v>15</v>
      </c>
    </row>
    <row r="83" spans="1:6" ht="15">
      <c r="A83" s="14">
        <v>16</v>
      </c>
      <c r="B83" s="60" t="s">
        <v>607</v>
      </c>
      <c r="C83" s="14">
        <v>2001</v>
      </c>
      <c r="D83" s="14" t="s">
        <v>22</v>
      </c>
      <c r="E83" s="14" t="s">
        <v>606</v>
      </c>
      <c r="F83" s="14">
        <v>16</v>
      </c>
    </row>
    <row r="84" spans="1:6" ht="15">
      <c r="A84" s="14">
        <v>17</v>
      </c>
      <c r="B84" s="60" t="s">
        <v>608</v>
      </c>
      <c r="C84" s="14">
        <v>1986</v>
      </c>
      <c r="D84" s="14" t="s">
        <v>0</v>
      </c>
      <c r="E84" s="14" t="s">
        <v>609</v>
      </c>
      <c r="F84" s="14">
        <v>17</v>
      </c>
    </row>
    <row r="85" spans="1:6" ht="15">
      <c r="A85" s="14">
        <v>18</v>
      </c>
      <c r="B85" s="60" t="s">
        <v>610</v>
      </c>
      <c r="C85" s="14">
        <v>1989</v>
      </c>
      <c r="D85" s="14" t="s">
        <v>21</v>
      </c>
      <c r="E85" s="14" t="s">
        <v>611</v>
      </c>
      <c r="F85" s="14">
        <v>18</v>
      </c>
    </row>
    <row r="87" spans="2:5" ht="15">
      <c r="B87" t="s">
        <v>34</v>
      </c>
      <c r="E87" t="s">
        <v>612</v>
      </c>
    </row>
    <row r="88" spans="2:5" ht="15">
      <c r="B88" t="s">
        <v>613</v>
      </c>
      <c r="E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7">
      <selection activeCell="I28" sqref="I28"/>
    </sheetView>
  </sheetViews>
  <sheetFormatPr defaultColWidth="9.140625" defaultRowHeight="15"/>
  <cols>
    <col min="1" max="1" width="11.003906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8.140625" style="0" customWidth="1"/>
    <col min="6" max="6" width="15.00390625" style="0" customWidth="1"/>
    <col min="7" max="7" width="7.421875" style="0" customWidth="1"/>
    <col min="8" max="8" width="12.7109375" style="0" customWidth="1"/>
    <col min="9" max="9" width="11.28125" style="0" customWidth="1"/>
  </cols>
  <sheetData>
    <row r="2" spans="1:9" ht="18.75">
      <c r="A2" s="224" t="s">
        <v>40</v>
      </c>
      <c r="B2" s="224"/>
      <c r="C2" s="224"/>
      <c r="D2" s="224"/>
      <c r="E2" s="224"/>
      <c r="F2" s="224"/>
      <c r="G2" s="224"/>
      <c r="H2" s="6"/>
      <c r="I2" s="6"/>
    </row>
    <row r="4" spans="1:6" ht="15">
      <c r="A4" t="s">
        <v>0</v>
      </c>
      <c r="F4" s="11" t="s">
        <v>1</v>
      </c>
    </row>
    <row r="5" ht="15">
      <c r="F5" s="1">
        <v>44101</v>
      </c>
    </row>
    <row r="7" spans="1:6" ht="15">
      <c r="A7" s="2" t="s">
        <v>2</v>
      </c>
      <c r="B7" t="s">
        <v>3</v>
      </c>
      <c r="E7" t="s">
        <v>41</v>
      </c>
      <c r="F7" t="s">
        <v>42</v>
      </c>
    </row>
    <row r="9" spans="1:9" ht="15">
      <c r="A9" s="3" t="s">
        <v>4</v>
      </c>
      <c r="B9" s="220" t="s">
        <v>5</v>
      </c>
      <c r="C9" s="220"/>
      <c r="D9" s="4" t="s">
        <v>6</v>
      </c>
      <c r="E9" s="4" t="s">
        <v>7</v>
      </c>
      <c r="F9" s="4" t="s">
        <v>8</v>
      </c>
      <c r="G9" s="4" t="s">
        <v>9</v>
      </c>
      <c r="H9" s="8" t="s">
        <v>39</v>
      </c>
      <c r="I9" s="12" t="s">
        <v>53</v>
      </c>
    </row>
    <row r="10" spans="1:9" ht="15">
      <c r="A10" s="8">
        <v>1</v>
      </c>
      <c r="B10" s="221" t="s">
        <v>10</v>
      </c>
      <c r="C10" s="221"/>
      <c r="D10" s="4">
        <v>1984</v>
      </c>
      <c r="E10" s="4" t="s">
        <v>21</v>
      </c>
      <c r="F10" s="9">
        <v>0.0031376157407407407</v>
      </c>
      <c r="G10" s="5">
        <v>1</v>
      </c>
      <c r="H10" s="9">
        <f>F10-$F$10</f>
        <v>0</v>
      </c>
      <c r="I10" s="13">
        <f>3600*3200/(4*60+31)/1000</f>
        <v>42.50922509225092</v>
      </c>
    </row>
    <row r="11" spans="1:9" ht="15">
      <c r="A11" s="8">
        <v>2</v>
      </c>
      <c r="B11" s="221" t="s">
        <v>13</v>
      </c>
      <c r="C11" s="221"/>
      <c r="D11" s="4">
        <v>1987</v>
      </c>
      <c r="E11" s="4" t="s">
        <v>21</v>
      </c>
      <c r="F11" s="9">
        <v>0.003353009259259259</v>
      </c>
      <c r="G11" s="5">
        <v>2</v>
      </c>
      <c r="H11" s="9">
        <f aca="true" t="shared" si="0" ref="H11:H23">F11-$F$10</f>
        <v>0.0002153935185185184</v>
      </c>
      <c r="I11" s="13">
        <f>3600*3200/(4*60+49)/1000</f>
        <v>39.86159169550173</v>
      </c>
    </row>
    <row r="12" spans="1:9" ht="15">
      <c r="A12" s="8">
        <v>3</v>
      </c>
      <c r="B12" s="221" t="s">
        <v>14</v>
      </c>
      <c r="C12" s="221"/>
      <c r="D12" s="4">
        <v>1989</v>
      </c>
      <c r="E12" s="4" t="s">
        <v>21</v>
      </c>
      <c r="F12" s="9">
        <v>0.003401273148148148</v>
      </c>
      <c r="G12" s="5">
        <v>3</v>
      </c>
      <c r="H12" s="9">
        <f t="shared" si="0"/>
        <v>0.00026365740740740733</v>
      </c>
      <c r="I12" s="13">
        <f>3600*3200/(4*60+53)/1000</f>
        <v>39.31740614334471</v>
      </c>
    </row>
    <row r="13" spans="1:9" ht="15">
      <c r="A13" s="8">
        <v>4</v>
      </c>
      <c r="B13" s="221" t="s">
        <v>12</v>
      </c>
      <c r="C13" s="221"/>
      <c r="D13" s="4">
        <v>1973</v>
      </c>
      <c r="E13" s="4" t="s">
        <v>0</v>
      </c>
      <c r="F13" s="9">
        <v>0.003546064814814815</v>
      </c>
      <c r="G13" s="5">
        <v>4</v>
      </c>
      <c r="H13" s="9">
        <f t="shared" si="0"/>
        <v>0.0004084490740740741</v>
      </c>
      <c r="I13" s="13">
        <f>3600*3200/(5*60+6)/1000</f>
        <v>37.64705882352941</v>
      </c>
    </row>
    <row r="14" spans="1:9" ht="15">
      <c r="A14" s="8">
        <v>5</v>
      </c>
      <c r="B14" s="221" t="s">
        <v>18</v>
      </c>
      <c r="C14" s="221"/>
      <c r="D14" s="4">
        <v>1990</v>
      </c>
      <c r="E14" s="4" t="s">
        <v>0</v>
      </c>
      <c r="F14" s="9">
        <v>0.003576736111111111</v>
      </c>
      <c r="G14" s="5">
        <v>5</v>
      </c>
      <c r="H14" s="9">
        <f t="shared" si="0"/>
        <v>0.0004391203703703701</v>
      </c>
      <c r="I14" s="13">
        <f>3600*3200/(5*60+9)/1000</f>
        <v>37.28155339805826</v>
      </c>
    </row>
    <row r="15" spans="1:9" ht="15">
      <c r="A15" s="8">
        <v>6</v>
      </c>
      <c r="B15" s="221" t="s">
        <v>36</v>
      </c>
      <c r="C15" s="221"/>
      <c r="D15" s="4">
        <v>1980</v>
      </c>
      <c r="E15" s="4" t="s">
        <v>21</v>
      </c>
      <c r="F15" s="9">
        <v>0.0035983796296296298</v>
      </c>
      <c r="G15" s="5">
        <v>6</v>
      </c>
      <c r="H15" s="9">
        <f t="shared" si="0"/>
        <v>0.00046076388888888903</v>
      </c>
      <c r="I15" s="13">
        <f>3600*3200/(5*60+10)/1000</f>
        <v>37.16129032258064</v>
      </c>
    </row>
    <row r="16" spans="1:9" ht="15">
      <c r="A16" s="8">
        <v>7</v>
      </c>
      <c r="B16" s="221" t="s">
        <v>19</v>
      </c>
      <c r="C16" s="221"/>
      <c r="D16" s="4">
        <v>1988</v>
      </c>
      <c r="E16" s="4" t="s">
        <v>0</v>
      </c>
      <c r="F16" s="9">
        <v>0.0037105324074074076</v>
      </c>
      <c r="G16" s="5">
        <v>7</v>
      </c>
      <c r="H16" s="9">
        <f t="shared" si="0"/>
        <v>0.0005729166666666669</v>
      </c>
      <c r="I16" s="13">
        <f>3600*3200/(5*60+20)/1000</f>
        <v>36</v>
      </c>
    </row>
    <row r="17" spans="1:9" ht="15">
      <c r="A17" s="8">
        <v>8</v>
      </c>
      <c r="B17" s="221" t="s">
        <v>11</v>
      </c>
      <c r="C17" s="221"/>
      <c r="D17" s="4">
        <v>1956</v>
      </c>
      <c r="E17" s="4" t="s">
        <v>0</v>
      </c>
      <c r="F17" s="9">
        <v>0.003766319444444444</v>
      </c>
      <c r="G17" s="5">
        <v>8</v>
      </c>
      <c r="H17" s="9">
        <f t="shared" si="0"/>
        <v>0.0006287037037037034</v>
      </c>
      <c r="I17" s="13">
        <f>3600*3200/(5*60+25)/1000</f>
        <v>35.44615384615384</v>
      </c>
    </row>
    <row r="18" spans="1:9" ht="15">
      <c r="A18" s="8">
        <v>9</v>
      </c>
      <c r="B18" s="221" t="s">
        <v>17</v>
      </c>
      <c r="C18" s="221"/>
      <c r="D18" s="4">
        <v>2002</v>
      </c>
      <c r="E18" s="4" t="s">
        <v>21</v>
      </c>
      <c r="F18" s="9">
        <v>0.003777777777777778</v>
      </c>
      <c r="G18" s="5">
        <v>9</v>
      </c>
      <c r="H18" s="9">
        <f t="shared" si="0"/>
        <v>0.0006401620370370372</v>
      </c>
      <c r="I18" s="13">
        <f>3600*3200/(5*60+26)/1000</f>
        <v>35.33742331288344</v>
      </c>
    </row>
    <row r="19" spans="1:9" ht="15">
      <c r="A19" s="8">
        <v>10</v>
      </c>
      <c r="B19" s="221" t="s">
        <v>37</v>
      </c>
      <c r="C19" s="221"/>
      <c r="D19" s="4">
        <v>1957</v>
      </c>
      <c r="E19" s="4" t="s">
        <v>21</v>
      </c>
      <c r="F19" s="9">
        <v>0.0037887731481481483</v>
      </c>
      <c r="G19" s="5">
        <v>10</v>
      </c>
      <c r="H19" s="9">
        <f t="shared" si="0"/>
        <v>0.0006511574074074076</v>
      </c>
      <c r="I19" s="13">
        <f>3600*3200/(5*60+27)/1000</f>
        <v>35.22935779816514</v>
      </c>
    </row>
    <row r="20" spans="1:9" ht="15">
      <c r="A20" s="8">
        <v>11</v>
      </c>
      <c r="B20" s="221" t="s">
        <v>20</v>
      </c>
      <c r="C20" s="221"/>
      <c r="D20" s="4">
        <v>1973</v>
      </c>
      <c r="E20" s="4" t="s">
        <v>22</v>
      </c>
      <c r="F20" s="9">
        <v>0.0038097222222222217</v>
      </c>
      <c r="G20" s="5">
        <v>11</v>
      </c>
      <c r="H20" s="9">
        <f t="shared" si="0"/>
        <v>0.000672106481481481</v>
      </c>
      <c r="I20" s="13">
        <f>3600*3200/(5*60+29)/1000</f>
        <v>35.015197568389056</v>
      </c>
    </row>
    <row r="21" spans="1:9" ht="15">
      <c r="A21" s="8">
        <v>12</v>
      </c>
      <c r="B21" s="221" t="s">
        <v>15</v>
      </c>
      <c r="C21" s="221"/>
      <c r="D21" s="4">
        <v>1963</v>
      </c>
      <c r="E21" s="4" t="s">
        <v>0</v>
      </c>
      <c r="F21" s="9">
        <v>0.003847685185185185</v>
      </c>
      <c r="G21" s="5">
        <v>12</v>
      </c>
      <c r="H21" s="9">
        <f t="shared" si="0"/>
        <v>0.0007100694444444442</v>
      </c>
      <c r="I21" s="13">
        <f>3600*3200/(5*60+32)/1000</f>
        <v>34.69879518072289</v>
      </c>
    </row>
    <row r="22" spans="1:9" ht="15">
      <c r="A22" s="8">
        <v>13</v>
      </c>
      <c r="B22" s="221" t="s">
        <v>16</v>
      </c>
      <c r="C22" s="221"/>
      <c r="D22" s="4">
        <v>1958</v>
      </c>
      <c r="E22" s="4" t="s">
        <v>0</v>
      </c>
      <c r="F22" s="9">
        <v>0.004027083333333333</v>
      </c>
      <c r="G22" s="5">
        <v>13</v>
      </c>
      <c r="H22" s="9">
        <f t="shared" si="0"/>
        <v>0.0008894675925925923</v>
      </c>
      <c r="I22" s="13">
        <f>3600*3200/(5*60+47)/1000</f>
        <v>33.19884726224784</v>
      </c>
    </row>
    <row r="23" spans="1:9" ht="15">
      <c r="A23" s="8">
        <v>14</v>
      </c>
      <c r="B23" s="221" t="s">
        <v>38</v>
      </c>
      <c r="C23" s="221"/>
      <c r="D23" s="4">
        <v>1994</v>
      </c>
      <c r="E23" s="4" t="s">
        <v>0</v>
      </c>
      <c r="F23" s="9">
        <v>0.004580787037037037</v>
      </c>
      <c r="G23" s="5">
        <v>14</v>
      </c>
      <c r="H23" s="9">
        <f t="shared" si="0"/>
        <v>0.0014431712962962961</v>
      </c>
      <c r="I23" s="13">
        <f>3600*3200/(6*60+35)/1000</f>
        <v>29.164556962025316</v>
      </c>
    </row>
    <row r="26" spans="1:4" ht="15">
      <c r="A26" t="s">
        <v>23</v>
      </c>
      <c r="C26" t="s">
        <v>2</v>
      </c>
      <c r="D26" t="s">
        <v>43</v>
      </c>
    </row>
    <row r="27" spans="1:9" ht="15">
      <c r="A27" s="3" t="s">
        <v>27</v>
      </c>
      <c r="B27" s="222" t="s">
        <v>28</v>
      </c>
      <c r="C27" s="223"/>
      <c r="D27" s="4" t="s">
        <v>29</v>
      </c>
      <c r="E27" s="4" t="s">
        <v>9</v>
      </c>
      <c r="F27" s="10" t="s">
        <v>39</v>
      </c>
      <c r="I27" s="12" t="s">
        <v>53</v>
      </c>
    </row>
    <row r="28" spans="1:9" ht="15">
      <c r="A28" s="4">
        <v>1</v>
      </c>
      <c r="B28" s="4" t="s">
        <v>47</v>
      </c>
      <c r="C28" s="4" t="s">
        <v>46</v>
      </c>
      <c r="D28" s="9">
        <v>0.0042950231481481485</v>
      </c>
      <c r="E28" s="5">
        <v>1</v>
      </c>
      <c r="F28" s="9">
        <f aca="true" t="shared" si="1" ref="F28:F33">D28-$D$28</f>
        <v>0</v>
      </c>
      <c r="I28" s="13">
        <f>3600*4000/(6*60+11)/1000</f>
        <v>38.81401617250674</v>
      </c>
    </row>
    <row r="29" spans="1:9" ht="15">
      <c r="A29" s="4">
        <v>2</v>
      </c>
      <c r="B29" s="4" t="s">
        <v>48</v>
      </c>
      <c r="C29" s="4" t="s">
        <v>49</v>
      </c>
      <c r="D29" s="9">
        <v>0.004541666666666667</v>
      </c>
      <c r="E29" s="5">
        <v>2</v>
      </c>
      <c r="F29" s="9">
        <f t="shared" si="1"/>
        <v>0.00024664351851851844</v>
      </c>
      <c r="I29" s="13">
        <f>3600*4000/(6*60+32)/1000</f>
        <v>36.734693877551024</v>
      </c>
    </row>
    <row r="30" spans="1:9" ht="15">
      <c r="A30" s="4">
        <v>3</v>
      </c>
      <c r="B30" s="4" t="s">
        <v>24</v>
      </c>
      <c r="C30" s="4" t="s">
        <v>25</v>
      </c>
      <c r="D30" s="9">
        <v>0.004739236111111112</v>
      </c>
      <c r="E30" s="5">
        <v>3</v>
      </c>
      <c r="F30" s="9">
        <f t="shared" si="1"/>
        <v>0.0004442129629629631</v>
      </c>
      <c r="I30" s="13">
        <f>3600*4000/(6*60+49)/1000</f>
        <v>35.2078239608802</v>
      </c>
    </row>
    <row r="31" spans="1:9" ht="15">
      <c r="A31" s="4">
        <v>4</v>
      </c>
      <c r="B31" s="4" t="s">
        <v>50</v>
      </c>
      <c r="C31" s="4" t="s">
        <v>45</v>
      </c>
      <c r="D31" s="9">
        <v>0.004798611111111111</v>
      </c>
      <c r="E31" s="5">
        <v>4</v>
      </c>
      <c r="F31" s="9">
        <f t="shared" si="1"/>
        <v>0.0005035879629629626</v>
      </c>
      <c r="I31" s="13">
        <f>3600*4000/(6*60+54)/1000</f>
        <v>34.78260869565218</v>
      </c>
    </row>
    <row r="32" spans="1:9" ht="15">
      <c r="A32" s="4">
        <v>5</v>
      </c>
      <c r="B32" s="4" t="s">
        <v>51</v>
      </c>
      <c r="C32" s="4" t="s">
        <v>26</v>
      </c>
      <c r="D32" s="9">
        <v>0.004853587962962963</v>
      </c>
      <c r="E32" s="5">
        <v>5</v>
      </c>
      <c r="F32" s="9">
        <f t="shared" si="1"/>
        <v>0.0005585648148148147</v>
      </c>
      <c r="I32" s="13">
        <f>3600*4000/(6*60+59)/1000</f>
        <v>34.36754176610978</v>
      </c>
    </row>
    <row r="33" spans="1:9" ht="15">
      <c r="A33" s="4">
        <v>6</v>
      </c>
      <c r="B33" s="4" t="s">
        <v>52</v>
      </c>
      <c r="C33" s="4" t="s">
        <v>45</v>
      </c>
      <c r="D33" s="9">
        <v>0.0052581018518518515</v>
      </c>
      <c r="E33" s="5">
        <v>6</v>
      </c>
      <c r="F33" s="9">
        <f t="shared" si="1"/>
        <v>0.000963078703703703</v>
      </c>
      <c r="I33" s="13">
        <f>3600*4000/(7*60+34)/1000</f>
        <v>31.718061674008812</v>
      </c>
    </row>
    <row r="35" spans="1:6" ht="15">
      <c r="A35" s="2" t="s">
        <v>30</v>
      </c>
      <c r="B35" t="s">
        <v>3</v>
      </c>
      <c r="E35" t="s">
        <v>41</v>
      </c>
      <c r="F35" t="s">
        <v>44</v>
      </c>
    </row>
    <row r="37" spans="1:7" ht="15">
      <c r="A37" s="4" t="s">
        <v>4</v>
      </c>
      <c r="B37" s="220" t="s">
        <v>5</v>
      </c>
      <c r="C37" s="220"/>
      <c r="D37" s="4" t="s">
        <v>6</v>
      </c>
      <c r="E37" s="4" t="s">
        <v>7</v>
      </c>
      <c r="F37" s="4" t="s">
        <v>8</v>
      </c>
      <c r="G37" s="4" t="s">
        <v>9</v>
      </c>
    </row>
    <row r="38" spans="1:7" ht="15">
      <c r="A38" s="4">
        <v>1</v>
      </c>
      <c r="B38" s="220" t="s">
        <v>32</v>
      </c>
      <c r="C38" s="220"/>
      <c r="D38" s="4">
        <v>1981</v>
      </c>
      <c r="E38" s="4" t="s">
        <v>21</v>
      </c>
      <c r="F38" s="9">
        <v>0.002231597222222222</v>
      </c>
      <c r="G38" s="5">
        <v>1</v>
      </c>
    </row>
    <row r="39" spans="1:7" ht="15">
      <c r="A39" s="4">
        <v>2</v>
      </c>
      <c r="B39" s="220" t="s">
        <v>33</v>
      </c>
      <c r="C39" s="220"/>
      <c r="D39" s="4">
        <v>1972</v>
      </c>
      <c r="E39" s="4" t="s">
        <v>22</v>
      </c>
      <c r="F39" s="9">
        <v>0.002973726851851852</v>
      </c>
      <c r="G39" s="5">
        <v>2</v>
      </c>
    </row>
    <row r="40" spans="1:7" ht="15">
      <c r="A40" s="4">
        <v>3</v>
      </c>
      <c r="B40" s="220" t="s">
        <v>31</v>
      </c>
      <c r="C40" s="220"/>
      <c r="D40" s="4">
        <v>1954</v>
      </c>
      <c r="E40" s="4" t="s">
        <v>0</v>
      </c>
      <c r="F40" s="9">
        <v>0.003303472222222222</v>
      </c>
      <c r="G40" s="5">
        <v>3</v>
      </c>
    </row>
    <row r="43" spans="1:5" ht="15">
      <c r="A43" t="s">
        <v>34</v>
      </c>
      <c r="C43" s="7"/>
      <c r="E43" t="s">
        <v>35</v>
      </c>
    </row>
  </sheetData>
  <sheetProtection/>
  <mergeCells count="21">
    <mergeCell ref="A2:G2"/>
    <mergeCell ref="B15:C15"/>
    <mergeCell ref="B14:C14"/>
    <mergeCell ref="B23:C23"/>
    <mergeCell ref="B16:C16"/>
    <mergeCell ref="B10:C10"/>
    <mergeCell ref="B17:C17"/>
    <mergeCell ref="B13:C13"/>
    <mergeCell ref="B11:C11"/>
    <mergeCell ref="B9:C9"/>
    <mergeCell ref="B12:C12"/>
    <mergeCell ref="B40:C40"/>
    <mergeCell ref="B38:C38"/>
    <mergeCell ref="B39:C39"/>
    <mergeCell ref="B37:C37"/>
    <mergeCell ref="B22:C22"/>
    <mergeCell ref="B18:C18"/>
    <mergeCell ref="B20:C20"/>
    <mergeCell ref="B21:C21"/>
    <mergeCell ref="B27:C27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79">
      <selection activeCell="F95" sqref="F95:F96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26.140625" style="0" customWidth="1"/>
    <col min="4" max="4" width="15.57421875" style="0" customWidth="1"/>
    <col min="5" max="5" width="19.7109375" style="0" customWidth="1"/>
    <col min="6" max="6" width="12.7109375" style="0" customWidth="1"/>
    <col min="7" max="7" width="13.00390625" style="0" customWidth="1"/>
    <col min="8" max="8" width="16.8515625" style="0" customWidth="1"/>
    <col min="9" max="9" width="19.8515625" style="0" customWidth="1"/>
  </cols>
  <sheetData>
    <row r="2" spans="1:9" ht="18.75">
      <c r="A2" s="224" t="s">
        <v>40</v>
      </c>
      <c r="B2" s="224"/>
      <c r="C2" s="224"/>
      <c r="D2" s="224"/>
      <c r="E2" s="224"/>
      <c r="F2" s="224"/>
      <c r="G2" s="224"/>
      <c r="H2" s="6"/>
      <c r="I2" s="6"/>
    </row>
    <row r="4" spans="2:6" ht="15">
      <c r="B4" t="s">
        <v>0</v>
      </c>
      <c r="F4" s="11" t="s">
        <v>1</v>
      </c>
    </row>
    <row r="5" ht="15">
      <c r="F5" s="1">
        <v>44332</v>
      </c>
    </row>
    <row r="6" spans="2:7" ht="15">
      <c r="B6" s="56"/>
      <c r="C6" s="2" t="s">
        <v>779</v>
      </c>
      <c r="D6" s="11"/>
      <c r="E6" s="40"/>
      <c r="F6" s="11"/>
      <c r="G6" s="11"/>
    </row>
    <row r="7" spans="2:7" ht="15">
      <c r="B7" s="58"/>
      <c r="C7" s="59" t="s">
        <v>780</v>
      </c>
      <c r="D7" s="5"/>
      <c r="E7" s="60"/>
      <c r="F7" s="5" t="s">
        <v>44</v>
      </c>
      <c r="G7" s="78"/>
    </row>
    <row r="8" spans="2:7" ht="15">
      <c r="B8" s="78" t="s">
        <v>4</v>
      </c>
      <c r="C8" s="78" t="s">
        <v>409</v>
      </c>
      <c r="D8" s="78" t="s">
        <v>6</v>
      </c>
      <c r="E8" s="78" t="s">
        <v>287</v>
      </c>
      <c r="F8" s="78" t="s">
        <v>8</v>
      </c>
      <c r="G8" s="78" t="s">
        <v>288</v>
      </c>
    </row>
    <row r="9" spans="2:7" ht="15.75">
      <c r="B9" s="167">
        <v>1</v>
      </c>
      <c r="C9" s="168" t="s">
        <v>491</v>
      </c>
      <c r="D9" s="169">
        <v>2006</v>
      </c>
      <c r="E9" s="169" t="s">
        <v>22</v>
      </c>
      <c r="F9" s="162">
        <v>0.12469907407407409</v>
      </c>
      <c r="G9" s="68">
        <v>1</v>
      </c>
    </row>
    <row r="10" spans="2:7" ht="15.75">
      <c r="B10" s="167">
        <v>2</v>
      </c>
      <c r="C10" s="168" t="s">
        <v>781</v>
      </c>
      <c r="D10" s="169">
        <v>2005</v>
      </c>
      <c r="E10" s="169" t="s">
        <v>22</v>
      </c>
      <c r="F10" s="162">
        <v>0.13078703703703703</v>
      </c>
      <c r="G10" s="68">
        <v>2</v>
      </c>
    </row>
    <row r="11" spans="2:7" ht="15.75">
      <c r="B11" s="167">
        <v>3</v>
      </c>
      <c r="C11" s="168" t="s">
        <v>782</v>
      </c>
      <c r="D11" s="169">
        <v>2006</v>
      </c>
      <c r="E11" s="169" t="s">
        <v>22</v>
      </c>
      <c r="F11" s="162">
        <v>0.13833333333333334</v>
      </c>
      <c r="G11" s="68">
        <v>3</v>
      </c>
    </row>
    <row r="12" spans="2:7" ht="15.75">
      <c r="B12" s="148">
        <v>4</v>
      </c>
      <c r="C12" s="147" t="s">
        <v>783</v>
      </c>
      <c r="D12" s="145">
        <v>2010</v>
      </c>
      <c r="E12" s="145" t="s">
        <v>22</v>
      </c>
      <c r="F12" s="150" t="s">
        <v>784</v>
      </c>
      <c r="G12" s="146">
        <v>4</v>
      </c>
    </row>
    <row r="13" spans="2:7" ht="15.75">
      <c r="B13" s="148">
        <v>5</v>
      </c>
      <c r="C13" s="147" t="s">
        <v>785</v>
      </c>
      <c r="D13" s="145">
        <v>2009</v>
      </c>
      <c r="E13" s="145" t="s">
        <v>22</v>
      </c>
      <c r="F13" s="149">
        <v>0.14776620370370372</v>
      </c>
      <c r="G13" s="146">
        <v>5</v>
      </c>
    </row>
    <row r="14" spans="2:7" ht="15.75">
      <c r="B14" s="148">
        <v>6</v>
      </c>
      <c r="C14" s="147" t="s">
        <v>786</v>
      </c>
      <c r="D14" s="145">
        <v>2007</v>
      </c>
      <c r="E14" s="145" t="s">
        <v>22</v>
      </c>
      <c r="F14" s="149">
        <v>0.14802083333333335</v>
      </c>
      <c r="G14" s="146">
        <v>6</v>
      </c>
    </row>
    <row r="15" spans="2:7" ht="15.75">
      <c r="B15" s="148">
        <v>7</v>
      </c>
      <c r="C15" s="147" t="s">
        <v>787</v>
      </c>
      <c r="D15" s="145">
        <v>2009</v>
      </c>
      <c r="E15" s="145" t="s">
        <v>0</v>
      </c>
      <c r="F15" s="149">
        <v>0.1487037037037037</v>
      </c>
      <c r="G15" s="146">
        <v>7</v>
      </c>
    </row>
    <row r="16" spans="2:7" ht="15.75">
      <c r="B16" s="148">
        <v>8</v>
      </c>
      <c r="C16" s="147" t="s">
        <v>512</v>
      </c>
      <c r="D16" s="145">
        <v>2009</v>
      </c>
      <c r="E16" s="145" t="s">
        <v>22</v>
      </c>
      <c r="F16" s="149">
        <v>0.16466435185185185</v>
      </c>
      <c r="G16" s="146">
        <v>8</v>
      </c>
    </row>
    <row r="17" spans="2:7" ht="15.75">
      <c r="B17" s="148">
        <v>9</v>
      </c>
      <c r="C17" s="147" t="s">
        <v>788</v>
      </c>
      <c r="D17" s="145">
        <v>2009</v>
      </c>
      <c r="E17" s="145" t="s">
        <v>22</v>
      </c>
      <c r="F17" s="149">
        <v>0.16469907407407405</v>
      </c>
      <c r="G17" s="146">
        <v>9</v>
      </c>
    </row>
    <row r="18" spans="2:7" ht="15.75">
      <c r="B18" s="148">
        <v>10</v>
      </c>
      <c r="C18" s="147" t="s">
        <v>789</v>
      </c>
      <c r="D18" s="145">
        <v>2010</v>
      </c>
      <c r="E18" s="145" t="s">
        <v>22</v>
      </c>
      <c r="F18" s="150" t="s">
        <v>790</v>
      </c>
      <c r="G18" s="146">
        <v>10</v>
      </c>
    </row>
    <row r="19" spans="2:7" ht="15.75">
      <c r="B19" s="148">
        <v>11</v>
      </c>
      <c r="C19" s="147" t="s">
        <v>791</v>
      </c>
      <c r="D19" s="145">
        <v>2009</v>
      </c>
      <c r="E19" s="145" t="s">
        <v>22</v>
      </c>
      <c r="F19" s="149">
        <v>0.17696759259259257</v>
      </c>
      <c r="G19" s="146">
        <v>11</v>
      </c>
    </row>
    <row r="20" spans="2:7" ht="15.75">
      <c r="B20" s="148">
        <v>12</v>
      </c>
      <c r="C20" s="147" t="s">
        <v>792</v>
      </c>
      <c r="D20" s="145">
        <v>2011</v>
      </c>
      <c r="E20" s="145" t="s">
        <v>22</v>
      </c>
      <c r="F20" s="149">
        <v>0.18043981481481483</v>
      </c>
      <c r="G20" s="146">
        <v>12</v>
      </c>
    </row>
    <row r="21" spans="2:7" ht="15.75">
      <c r="B21" s="148">
        <v>13</v>
      </c>
      <c r="C21" s="147" t="s">
        <v>793</v>
      </c>
      <c r="D21" s="145">
        <v>2008</v>
      </c>
      <c r="E21" s="145" t="s">
        <v>22</v>
      </c>
      <c r="F21" s="149">
        <v>0.18077546296296296</v>
      </c>
      <c r="G21" s="146">
        <v>13</v>
      </c>
    </row>
    <row r="22" spans="2:7" ht="15.75">
      <c r="B22" s="148">
        <v>14</v>
      </c>
      <c r="C22" s="147" t="s">
        <v>794</v>
      </c>
      <c r="D22" s="145">
        <v>2012</v>
      </c>
      <c r="E22" s="145" t="s">
        <v>22</v>
      </c>
      <c r="F22" s="149">
        <v>0.19775462962962964</v>
      </c>
      <c r="G22" s="146">
        <v>14</v>
      </c>
    </row>
    <row r="23" spans="2:7" ht="15.75">
      <c r="B23" s="148">
        <v>15</v>
      </c>
      <c r="C23" s="151" t="s">
        <v>795</v>
      </c>
      <c r="D23" s="146">
        <v>2010</v>
      </c>
      <c r="E23" s="146" t="s">
        <v>22</v>
      </c>
      <c r="F23" s="149">
        <v>0.21695601851851853</v>
      </c>
      <c r="G23" s="146">
        <v>15</v>
      </c>
    </row>
    <row r="25" spans="2:7" ht="15">
      <c r="B25" s="56"/>
      <c r="C25" s="2" t="s">
        <v>796</v>
      </c>
      <c r="D25" s="11"/>
      <c r="E25" s="40"/>
      <c r="F25" s="11"/>
      <c r="G25" s="11"/>
    </row>
    <row r="26" spans="2:7" ht="15">
      <c r="B26" s="58"/>
      <c r="C26" s="59" t="s">
        <v>780</v>
      </c>
      <c r="D26" s="5"/>
      <c r="E26" s="60"/>
      <c r="F26" s="5" t="s">
        <v>44</v>
      </c>
      <c r="G26" s="78"/>
    </row>
    <row r="27" spans="2:7" ht="15">
      <c r="B27" s="78" t="s">
        <v>4</v>
      </c>
      <c r="C27" s="78" t="s">
        <v>409</v>
      </c>
      <c r="D27" s="78" t="s">
        <v>6</v>
      </c>
      <c r="E27" s="78" t="s">
        <v>287</v>
      </c>
      <c r="F27" s="78" t="s">
        <v>8</v>
      </c>
      <c r="G27" s="78" t="s">
        <v>288</v>
      </c>
    </row>
    <row r="28" spans="2:7" ht="15">
      <c r="B28" s="163">
        <v>1</v>
      </c>
      <c r="C28" s="164" t="s">
        <v>778</v>
      </c>
      <c r="D28" s="165">
        <v>2005</v>
      </c>
      <c r="E28" s="165" t="s">
        <v>21</v>
      </c>
      <c r="F28" s="159" t="s">
        <v>797</v>
      </c>
      <c r="G28" s="64">
        <v>1</v>
      </c>
    </row>
    <row r="29" spans="2:7" ht="15">
      <c r="B29" s="163">
        <v>2</v>
      </c>
      <c r="C29" s="166" t="s">
        <v>457</v>
      </c>
      <c r="D29" s="165">
        <v>2007</v>
      </c>
      <c r="E29" s="64" t="s">
        <v>0</v>
      </c>
      <c r="F29" s="159" t="s">
        <v>798</v>
      </c>
      <c r="G29" s="64">
        <v>2</v>
      </c>
    </row>
    <row r="30" spans="2:7" ht="15">
      <c r="B30" s="163">
        <v>3</v>
      </c>
      <c r="C30" s="166" t="s">
        <v>799</v>
      </c>
      <c r="D30" s="165">
        <v>2007</v>
      </c>
      <c r="E30" s="64" t="s">
        <v>22</v>
      </c>
      <c r="F30" s="159" t="s">
        <v>800</v>
      </c>
      <c r="G30" s="64">
        <v>3</v>
      </c>
    </row>
    <row r="31" spans="2:7" ht="15">
      <c r="B31" s="77">
        <v>4</v>
      </c>
      <c r="C31" s="151" t="s">
        <v>399</v>
      </c>
      <c r="D31" s="146">
        <v>2005</v>
      </c>
      <c r="E31" s="146" t="s">
        <v>21</v>
      </c>
      <c r="F31" s="150" t="s">
        <v>801</v>
      </c>
      <c r="G31" s="146">
        <v>4</v>
      </c>
    </row>
    <row r="32" spans="2:7" ht="15">
      <c r="B32" s="77">
        <v>5</v>
      </c>
      <c r="C32" s="144" t="s">
        <v>802</v>
      </c>
      <c r="D32" s="145">
        <v>2007</v>
      </c>
      <c r="E32" s="146" t="s">
        <v>22</v>
      </c>
      <c r="F32" s="150" t="s">
        <v>803</v>
      </c>
      <c r="G32" s="146">
        <v>5</v>
      </c>
    </row>
    <row r="33" spans="2:7" ht="15">
      <c r="B33" s="77">
        <v>6</v>
      </c>
      <c r="C33" s="144" t="s">
        <v>804</v>
      </c>
      <c r="D33" s="145">
        <v>2008</v>
      </c>
      <c r="E33" s="146" t="s">
        <v>22</v>
      </c>
      <c r="F33" s="150" t="s">
        <v>805</v>
      </c>
      <c r="G33" s="146">
        <v>6</v>
      </c>
    </row>
    <row r="34" spans="2:7" ht="15">
      <c r="B34" s="77">
        <v>7</v>
      </c>
      <c r="C34" s="144" t="s">
        <v>551</v>
      </c>
      <c r="D34" s="145">
        <v>2008</v>
      </c>
      <c r="E34" s="146" t="s">
        <v>22</v>
      </c>
      <c r="F34" s="150" t="s">
        <v>806</v>
      </c>
      <c r="G34" s="146">
        <v>7</v>
      </c>
    </row>
    <row r="35" spans="2:7" ht="15">
      <c r="B35" s="77">
        <v>8</v>
      </c>
      <c r="C35" s="144" t="s">
        <v>807</v>
      </c>
      <c r="D35" s="145">
        <v>2005</v>
      </c>
      <c r="E35" s="146" t="s">
        <v>22</v>
      </c>
      <c r="F35" s="150" t="s">
        <v>808</v>
      </c>
      <c r="G35" s="146">
        <v>8</v>
      </c>
    </row>
    <row r="36" spans="2:7" ht="15">
      <c r="B36" s="77">
        <v>9</v>
      </c>
      <c r="C36" s="144" t="s">
        <v>809</v>
      </c>
      <c r="D36" s="145">
        <v>2008</v>
      </c>
      <c r="E36" s="146" t="s">
        <v>22</v>
      </c>
      <c r="F36" s="150" t="s">
        <v>810</v>
      </c>
      <c r="G36" s="146">
        <v>9</v>
      </c>
    </row>
    <row r="37" spans="2:7" ht="15">
      <c r="B37" s="77">
        <v>10</v>
      </c>
      <c r="C37" s="144" t="s">
        <v>811</v>
      </c>
      <c r="D37" s="145">
        <v>2009</v>
      </c>
      <c r="E37" s="146" t="s">
        <v>22</v>
      </c>
      <c r="F37" s="150" t="s">
        <v>812</v>
      </c>
      <c r="G37" s="146">
        <v>10</v>
      </c>
    </row>
    <row r="38" spans="2:7" ht="15">
      <c r="B38" s="77">
        <v>11</v>
      </c>
      <c r="C38" s="144" t="s">
        <v>813</v>
      </c>
      <c r="D38" s="145">
        <v>2012</v>
      </c>
      <c r="E38" s="146" t="s">
        <v>22</v>
      </c>
      <c r="F38" s="150" t="s">
        <v>814</v>
      </c>
      <c r="G38" s="146">
        <v>11</v>
      </c>
    </row>
    <row r="39" spans="2:7" ht="15">
      <c r="B39" s="77">
        <v>12</v>
      </c>
      <c r="C39" s="144" t="s">
        <v>815</v>
      </c>
      <c r="D39" s="145">
        <v>2010</v>
      </c>
      <c r="E39" s="146" t="s">
        <v>22</v>
      </c>
      <c r="F39" s="150" t="s">
        <v>816</v>
      </c>
      <c r="G39" s="146">
        <v>12</v>
      </c>
    </row>
    <row r="40" spans="2:7" ht="15">
      <c r="B40" s="77">
        <v>13</v>
      </c>
      <c r="C40" s="144" t="s">
        <v>817</v>
      </c>
      <c r="D40" s="145">
        <v>2006</v>
      </c>
      <c r="E40" s="146" t="s">
        <v>22</v>
      </c>
      <c r="F40" s="150" t="s">
        <v>818</v>
      </c>
      <c r="G40" s="146">
        <v>13</v>
      </c>
    </row>
    <row r="41" spans="2:7" ht="15">
      <c r="B41" s="77">
        <v>14</v>
      </c>
      <c r="C41" s="144" t="s">
        <v>819</v>
      </c>
      <c r="D41" s="145">
        <v>2010</v>
      </c>
      <c r="E41" s="146" t="s">
        <v>22</v>
      </c>
      <c r="F41" s="149">
        <v>0.14896990740740743</v>
      </c>
      <c r="G41" s="146">
        <v>14</v>
      </c>
    </row>
    <row r="42" spans="2:7" ht="15">
      <c r="B42" s="77">
        <v>15</v>
      </c>
      <c r="C42" s="144" t="s">
        <v>571</v>
      </c>
      <c r="D42" s="145">
        <v>2009</v>
      </c>
      <c r="E42" s="146" t="s">
        <v>22</v>
      </c>
      <c r="F42" s="150" t="s">
        <v>820</v>
      </c>
      <c r="G42" s="146">
        <v>15</v>
      </c>
    </row>
    <row r="43" spans="2:7" ht="15">
      <c r="B43" s="77">
        <v>16</v>
      </c>
      <c r="C43" s="144" t="s">
        <v>821</v>
      </c>
      <c r="D43" s="145">
        <v>2008</v>
      </c>
      <c r="E43" s="146" t="s">
        <v>22</v>
      </c>
      <c r="F43" s="150" t="s">
        <v>822</v>
      </c>
      <c r="G43" s="146">
        <v>16</v>
      </c>
    </row>
    <row r="44" spans="2:7" ht="15">
      <c r="B44" s="77">
        <v>17</v>
      </c>
      <c r="C44" s="144" t="s">
        <v>823</v>
      </c>
      <c r="D44" s="145">
        <v>2010</v>
      </c>
      <c r="E44" s="146" t="s">
        <v>22</v>
      </c>
      <c r="F44" s="150" t="s">
        <v>824</v>
      </c>
      <c r="G44" s="146">
        <v>17</v>
      </c>
    </row>
    <row r="45" spans="2:7" ht="15">
      <c r="B45" s="77">
        <v>18</v>
      </c>
      <c r="C45" s="144" t="s">
        <v>579</v>
      </c>
      <c r="D45" s="145">
        <v>2009</v>
      </c>
      <c r="E45" s="146" t="s">
        <v>22</v>
      </c>
      <c r="F45" s="150" t="s">
        <v>825</v>
      </c>
      <c r="G45" s="146">
        <v>18</v>
      </c>
    </row>
    <row r="46" spans="2:7" ht="15">
      <c r="B46" s="77">
        <v>19</v>
      </c>
      <c r="C46" s="144" t="s">
        <v>582</v>
      </c>
      <c r="D46" s="145">
        <v>2009</v>
      </c>
      <c r="E46" s="152" t="s">
        <v>22</v>
      </c>
      <c r="F46" s="150" t="s">
        <v>826</v>
      </c>
      <c r="G46" s="146">
        <v>19</v>
      </c>
    </row>
    <row r="47" spans="2:7" ht="15">
      <c r="B47" s="77">
        <v>20</v>
      </c>
      <c r="C47" s="144" t="s">
        <v>827</v>
      </c>
      <c r="D47" s="145">
        <v>2009</v>
      </c>
      <c r="E47" s="146" t="s">
        <v>22</v>
      </c>
      <c r="F47" s="150" t="s">
        <v>828</v>
      </c>
      <c r="G47" s="146">
        <v>20</v>
      </c>
    </row>
    <row r="48" spans="2:7" ht="15">
      <c r="B48" s="77">
        <v>21</v>
      </c>
      <c r="C48" s="144" t="s">
        <v>829</v>
      </c>
      <c r="D48" s="145">
        <v>2008</v>
      </c>
      <c r="E48" s="146" t="s">
        <v>22</v>
      </c>
      <c r="F48" s="150" t="s">
        <v>830</v>
      </c>
      <c r="G48" s="146">
        <v>21</v>
      </c>
    </row>
    <row r="49" spans="2:7" ht="15">
      <c r="B49" s="77">
        <v>22</v>
      </c>
      <c r="C49" s="144" t="s">
        <v>831</v>
      </c>
      <c r="D49" s="145">
        <v>2009</v>
      </c>
      <c r="E49" s="146" t="s">
        <v>22</v>
      </c>
      <c r="F49" s="150" t="s">
        <v>832</v>
      </c>
      <c r="G49" s="146">
        <v>22</v>
      </c>
    </row>
    <row r="50" spans="2:7" ht="15">
      <c r="B50" s="77">
        <v>23</v>
      </c>
      <c r="C50" s="144" t="s">
        <v>586</v>
      </c>
      <c r="D50" s="145">
        <v>2008</v>
      </c>
      <c r="E50" s="146" t="s">
        <v>22</v>
      </c>
      <c r="F50" s="150" t="s">
        <v>833</v>
      </c>
      <c r="G50" s="146">
        <v>23</v>
      </c>
    </row>
    <row r="51" spans="2:7" ht="15">
      <c r="B51" s="77">
        <v>24</v>
      </c>
      <c r="C51" s="144" t="s">
        <v>834</v>
      </c>
      <c r="D51" s="145">
        <v>2005</v>
      </c>
      <c r="E51" s="146" t="s">
        <v>21</v>
      </c>
      <c r="F51" s="150" t="s">
        <v>835</v>
      </c>
      <c r="G51" s="146" t="s">
        <v>836</v>
      </c>
    </row>
    <row r="52" spans="3:7" ht="45" customHeight="1">
      <c r="C52" s="230" t="s">
        <v>863</v>
      </c>
      <c r="D52" s="230"/>
      <c r="E52" s="230"/>
      <c r="F52" s="230"/>
      <c r="G52" s="230"/>
    </row>
    <row r="53" spans="3:7" ht="15">
      <c r="C53" s="40"/>
      <c r="D53" s="11"/>
      <c r="E53" s="40"/>
      <c r="F53" s="11"/>
      <c r="G53" s="11"/>
    </row>
    <row r="54" spans="2:7" ht="15">
      <c r="B54" s="56"/>
      <c r="C54" s="2" t="s">
        <v>858</v>
      </c>
      <c r="D54" s="11"/>
      <c r="E54" s="40"/>
      <c r="F54" s="11"/>
      <c r="G54" s="11"/>
    </row>
    <row r="55" spans="2:7" ht="15">
      <c r="B55" s="58"/>
      <c r="C55" s="59" t="s">
        <v>837</v>
      </c>
      <c r="D55" s="5"/>
      <c r="E55" s="60"/>
      <c r="F55" s="5" t="s">
        <v>44</v>
      </c>
      <c r="G55" s="78"/>
    </row>
    <row r="56" spans="2:7" ht="15">
      <c r="B56" s="60" t="s">
        <v>4</v>
      </c>
      <c r="C56" s="78" t="s">
        <v>409</v>
      </c>
      <c r="D56" s="78" t="s">
        <v>6</v>
      </c>
      <c r="E56" s="78" t="s">
        <v>287</v>
      </c>
      <c r="F56" s="78" t="s">
        <v>8</v>
      </c>
      <c r="G56" s="78" t="s">
        <v>288</v>
      </c>
    </row>
    <row r="57" spans="2:7" ht="15">
      <c r="B57" s="68">
        <v>1</v>
      </c>
      <c r="C57" s="69" t="s">
        <v>859</v>
      </c>
      <c r="D57" s="68">
        <v>1990</v>
      </c>
      <c r="E57" s="68" t="s">
        <v>21</v>
      </c>
      <c r="F57" s="162">
        <v>0.11969907407407408</v>
      </c>
      <c r="G57" s="68">
        <v>1</v>
      </c>
    </row>
    <row r="58" spans="2:7" ht="15">
      <c r="B58" s="68">
        <v>2</v>
      </c>
      <c r="C58" s="69" t="s">
        <v>32</v>
      </c>
      <c r="D58" s="68">
        <v>1981</v>
      </c>
      <c r="E58" s="68" t="s">
        <v>21</v>
      </c>
      <c r="F58" s="162">
        <v>0.1255787037037037</v>
      </c>
      <c r="G58" s="68">
        <v>2</v>
      </c>
    </row>
    <row r="59" spans="2:7" ht="15">
      <c r="B59" s="68">
        <v>3</v>
      </c>
      <c r="C59" s="69" t="s">
        <v>860</v>
      </c>
      <c r="D59" s="68">
        <v>1976</v>
      </c>
      <c r="E59" s="68" t="s">
        <v>22</v>
      </c>
      <c r="F59" s="162">
        <v>0.1501388888888889</v>
      </c>
      <c r="G59" s="68">
        <v>3</v>
      </c>
    </row>
    <row r="60" spans="2:7" ht="15">
      <c r="B60" s="78">
        <v>4</v>
      </c>
      <c r="C60" s="154" t="s">
        <v>379</v>
      </c>
      <c r="D60" s="143">
        <v>1969</v>
      </c>
      <c r="E60" s="143" t="s">
        <v>0</v>
      </c>
      <c r="F60" s="153" t="s">
        <v>861</v>
      </c>
      <c r="G60" s="143">
        <v>4</v>
      </c>
    </row>
    <row r="61" spans="2:7" ht="15">
      <c r="B61" s="75"/>
      <c r="C61" s="156"/>
      <c r="D61" s="155"/>
      <c r="E61" s="155"/>
      <c r="F61" s="157"/>
      <c r="G61" s="155"/>
    </row>
    <row r="62" spans="2:7" ht="15">
      <c r="B62" s="56"/>
      <c r="C62" s="2" t="s">
        <v>2</v>
      </c>
      <c r="D62" s="11"/>
      <c r="E62" s="40"/>
      <c r="F62" s="11"/>
      <c r="G62" s="11"/>
    </row>
    <row r="63" spans="2:7" ht="15">
      <c r="B63" s="58"/>
      <c r="C63" s="59" t="s">
        <v>837</v>
      </c>
      <c r="D63" s="5"/>
      <c r="E63" s="60"/>
      <c r="F63" s="5" t="s">
        <v>42</v>
      </c>
      <c r="G63" s="78"/>
    </row>
    <row r="64" spans="2:9" ht="15">
      <c r="B64" s="78" t="s">
        <v>4</v>
      </c>
      <c r="C64" s="78" t="s">
        <v>409</v>
      </c>
      <c r="D64" s="78" t="s">
        <v>6</v>
      </c>
      <c r="E64" s="78" t="s">
        <v>287</v>
      </c>
      <c r="F64" s="78" t="s">
        <v>8</v>
      </c>
      <c r="G64" s="78" t="s">
        <v>288</v>
      </c>
      <c r="H64" s="78" t="s">
        <v>39</v>
      </c>
      <c r="I64" s="12" t="s">
        <v>53</v>
      </c>
    </row>
    <row r="65" spans="2:9" ht="15">
      <c r="B65" s="64">
        <v>1</v>
      </c>
      <c r="C65" s="158" t="s">
        <v>10</v>
      </c>
      <c r="D65" s="64">
        <v>1984</v>
      </c>
      <c r="E65" s="64" t="s">
        <v>21</v>
      </c>
      <c r="F65" s="159" t="s">
        <v>838</v>
      </c>
      <c r="G65" s="64">
        <v>1</v>
      </c>
      <c r="H65" s="160">
        <f>F65-$F$65</f>
        <v>0</v>
      </c>
      <c r="I65" s="161">
        <f>3600*3200/(4*60+39)/1000</f>
        <v>41.29032258064516</v>
      </c>
    </row>
    <row r="66" spans="2:9" ht="15">
      <c r="B66" s="64">
        <v>2</v>
      </c>
      <c r="C66" s="158" t="s">
        <v>13</v>
      </c>
      <c r="D66" s="64">
        <v>1987</v>
      </c>
      <c r="E66" s="64" t="s">
        <v>21</v>
      </c>
      <c r="F66" s="159" t="s">
        <v>839</v>
      </c>
      <c r="G66" s="64">
        <v>2</v>
      </c>
      <c r="H66" s="160">
        <f aca="true" t="shared" si="0" ref="H66:H81">F66-$F$65</f>
        <v>0.007453703703703712</v>
      </c>
      <c r="I66" s="161">
        <f>3600*3200/(4*60+49)/1000</f>
        <v>39.86159169550173</v>
      </c>
    </row>
    <row r="67" spans="2:9" ht="15">
      <c r="B67" s="64">
        <v>3</v>
      </c>
      <c r="C67" s="158" t="s">
        <v>776</v>
      </c>
      <c r="D67" s="64">
        <v>1989</v>
      </c>
      <c r="E67" s="64" t="s">
        <v>21</v>
      </c>
      <c r="F67" s="159" t="s">
        <v>840</v>
      </c>
      <c r="G67" s="64">
        <v>3</v>
      </c>
      <c r="H67" s="160">
        <f t="shared" si="0"/>
        <v>0.009305555555555567</v>
      </c>
      <c r="I67" s="161">
        <f>3600*3200/(4*60+51)/1000</f>
        <v>39.587628865979376</v>
      </c>
    </row>
    <row r="68" spans="2:9" ht="15">
      <c r="B68" s="143">
        <v>4</v>
      </c>
      <c r="C68" s="142" t="s">
        <v>777</v>
      </c>
      <c r="D68" s="143">
        <v>1989</v>
      </c>
      <c r="E68" s="143" t="s">
        <v>21</v>
      </c>
      <c r="F68" s="153" t="s">
        <v>841</v>
      </c>
      <c r="G68" s="143">
        <v>4</v>
      </c>
      <c r="H68" s="149">
        <f t="shared" si="0"/>
        <v>0.01516203703703703</v>
      </c>
      <c r="I68" s="13">
        <f>3600*3200/(5*60+0)/1000</f>
        <v>38.4</v>
      </c>
    </row>
    <row r="69" spans="2:9" ht="15">
      <c r="B69" s="143">
        <v>5</v>
      </c>
      <c r="C69" s="142" t="s">
        <v>842</v>
      </c>
      <c r="D69" s="143">
        <v>2005</v>
      </c>
      <c r="E69" s="143" t="s">
        <v>21</v>
      </c>
      <c r="F69" s="153" t="s">
        <v>843</v>
      </c>
      <c r="G69" s="143">
        <v>5</v>
      </c>
      <c r="H69" s="149">
        <f t="shared" si="0"/>
        <v>0.017060185185185178</v>
      </c>
      <c r="I69" s="13">
        <f>3600*3200/(5*60+3.4)/1000</f>
        <v>37.969676994067235</v>
      </c>
    </row>
    <row r="70" spans="2:9" ht="15">
      <c r="B70" s="143">
        <v>6</v>
      </c>
      <c r="C70" s="142" t="s">
        <v>772</v>
      </c>
      <c r="D70" s="143">
        <v>1973</v>
      </c>
      <c r="E70" s="143" t="s">
        <v>0</v>
      </c>
      <c r="F70" s="153" t="s">
        <v>844</v>
      </c>
      <c r="G70" s="143">
        <v>6</v>
      </c>
      <c r="H70" s="149">
        <f t="shared" si="0"/>
        <v>0.01734953703703704</v>
      </c>
      <c r="I70" s="13">
        <f>3600*3200/(5*60+3.65)/1000</f>
        <v>37.938415939403924</v>
      </c>
    </row>
    <row r="71" spans="2:9" ht="15">
      <c r="B71" s="143">
        <v>7</v>
      </c>
      <c r="C71" s="142" t="s">
        <v>773</v>
      </c>
      <c r="D71" s="143">
        <v>1977</v>
      </c>
      <c r="E71" s="143" t="s">
        <v>22</v>
      </c>
      <c r="F71" s="153" t="s">
        <v>845</v>
      </c>
      <c r="G71" s="143">
        <v>7</v>
      </c>
      <c r="H71" s="149">
        <f t="shared" si="0"/>
        <v>0.02247685185185186</v>
      </c>
      <c r="I71" s="13">
        <f>3600*3200/(5*60+11)/1000</f>
        <v>37.041800643086816</v>
      </c>
    </row>
    <row r="72" spans="2:9" ht="15">
      <c r="B72" s="143">
        <v>8</v>
      </c>
      <c r="C72" s="142" t="s">
        <v>295</v>
      </c>
      <c r="D72" s="143">
        <v>1975</v>
      </c>
      <c r="E72" s="143" t="s">
        <v>0</v>
      </c>
      <c r="F72" s="153" t="s">
        <v>846</v>
      </c>
      <c r="G72" s="143">
        <v>8</v>
      </c>
      <c r="H72" s="149">
        <f t="shared" si="0"/>
        <v>0.026122685185185207</v>
      </c>
      <c r="I72" s="13">
        <f>3600*3200/(5*60+16)/1000</f>
        <v>36.45569620253165</v>
      </c>
    </row>
    <row r="73" spans="2:9" ht="15">
      <c r="B73" s="143">
        <v>9</v>
      </c>
      <c r="C73" s="142" t="s">
        <v>18</v>
      </c>
      <c r="D73" s="143">
        <v>1990</v>
      </c>
      <c r="E73" s="143" t="s">
        <v>0</v>
      </c>
      <c r="F73" s="153" t="s">
        <v>847</v>
      </c>
      <c r="G73" s="143">
        <v>9</v>
      </c>
      <c r="H73" s="149">
        <f t="shared" si="0"/>
        <v>0.028437500000000004</v>
      </c>
      <c r="I73" s="13">
        <f>3600*3200/(5*60+20)/1000</f>
        <v>36</v>
      </c>
    </row>
    <row r="74" spans="2:9" ht="15">
      <c r="B74" s="143">
        <v>10</v>
      </c>
      <c r="C74" s="142" t="s">
        <v>37</v>
      </c>
      <c r="D74" s="143">
        <v>1957</v>
      </c>
      <c r="E74" s="143" t="s">
        <v>21</v>
      </c>
      <c r="F74" s="153" t="s">
        <v>848</v>
      </c>
      <c r="G74" s="143">
        <v>10</v>
      </c>
      <c r="H74" s="149">
        <f t="shared" si="0"/>
        <v>0.0382638888888889</v>
      </c>
      <c r="I74" s="13">
        <f>3600*3200/(5*60+34)/1000</f>
        <v>34.49101796407186</v>
      </c>
    </row>
    <row r="75" spans="2:9" ht="15">
      <c r="B75" s="143">
        <v>11</v>
      </c>
      <c r="C75" s="142" t="s">
        <v>849</v>
      </c>
      <c r="D75" s="143">
        <v>2003</v>
      </c>
      <c r="E75" s="143" t="s">
        <v>22</v>
      </c>
      <c r="F75" s="153" t="s">
        <v>850</v>
      </c>
      <c r="G75" s="143">
        <v>11</v>
      </c>
      <c r="H75" s="149">
        <f t="shared" si="0"/>
        <v>0.038958333333333345</v>
      </c>
      <c r="I75" s="13">
        <f>3600*3200/(5*60+34.5)/1000</f>
        <v>34.43946188340807</v>
      </c>
    </row>
    <row r="76" spans="2:9" ht="15">
      <c r="B76" s="143">
        <v>12</v>
      </c>
      <c r="C76" s="142" t="s">
        <v>17</v>
      </c>
      <c r="D76" s="143">
        <v>2002</v>
      </c>
      <c r="E76" s="143" t="s">
        <v>21</v>
      </c>
      <c r="F76" s="153" t="s">
        <v>851</v>
      </c>
      <c r="G76" s="143">
        <v>12</v>
      </c>
      <c r="H76" s="149">
        <f t="shared" si="0"/>
        <v>0.04055555555555557</v>
      </c>
      <c r="I76" s="13">
        <f>3600*3200/(5*60+36)/1000</f>
        <v>34.285714285714285</v>
      </c>
    </row>
    <row r="77" spans="2:9" ht="15">
      <c r="B77" s="143">
        <v>13</v>
      </c>
      <c r="C77" s="142" t="s">
        <v>15</v>
      </c>
      <c r="D77" s="143">
        <v>1963</v>
      </c>
      <c r="E77" s="143" t="s">
        <v>0</v>
      </c>
      <c r="F77" s="153" t="s">
        <v>852</v>
      </c>
      <c r="G77" s="143">
        <v>13</v>
      </c>
      <c r="H77" s="149">
        <f t="shared" si="0"/>
        <v>0.045104166666666695</v>
      </c>
      <c r="I77" s="13">
        <f>3600*3200/(5*60+44)/1000</f>
        <v>33.48837209302326</v>
      </c>
    </row>
    <row r="78" spans="2:9" ht="15">
      <c r="B78" s="143">
        <v>14</v>
      </c>
      <c r="C78" s="142" t="s">
        <v>853</v>
      </c>
      <c r="D78" s="143">
        <v>2003</v>
      </c>
      <c r="E78" s="143" t="s">
        <v>21</v>
      </c>
      <c r="F78" s="153" t="s">
        <v>854</v>
      </c>
      <c r="G78" s="143">
        <v>14</v>
      </c>
      <c r="H78" s="149">
        <f t="shared" si="0"/>
        <v>0.046921296296296294</v>
      </c>
      <c r="I78" s="13">
        <f>3600*3200/(5*60+46)/1000</f>
        <v>33.29479768786127</v>
      </c>
    </row>
    <row r="79" spans="2:9" ht="15">
      <c r="B79" s="143">
        <v>15</v>
      </c>
      <c r="C79" s="142" t="s">
        <v>16</v>
      </c>
      <c r="D79" s="143">
        <v>1958</v>
      </c>
      <c r="E79" s="143" t="s">
        <v>0</v>
      </c>
      <c r="F79" s="153" t="s">
        <v>855</v>
      </c>
      <c r="G79" s="143">
        <v>15</v>
      </c>
      <c r="H79" s="149">
        <f t="shared" si="0"/>
        <v>0.05027777777777778</v>
      </c>
      <c r="I79" s="13">
        <f>3600*3200/(5*60+50)/1000</f>
        <v>32.91428571428572</v>
      </c>
    </row>
    <row r="80" spans="2:9" ht="15">
      <c r="B80" s="143">
        <v>16</v>
      </c>
      <c r="C80" s="142" t="s">
        <v>774</v>
      </c>
      <c r="D80" s="143">
        <v>2004</v>
      </c>
      <c r="E80" s="143" t="s">
        <v>0</v>
      </c>
      <c r="F80" s="153" t="s">
        <v>856</v>
      </c>
      <c r="G80" s="143">
        <v>16</v>
      </c>
      <c r="H80" s="149">
        <f t="shared" si="0"/>
        <v>0.05422453703703703</v>
      </c>
      <c r="I80" s="13">
        <f>3600*3200/(5*60+56)/1000</f>
        <v>32.359550561797754</v>
      </c>
    </row>
    <row r="81" spans="2:9" ht="15">
      <c r="B81" s="143">
        <v>17</v>
      </c>
      <c r="C81" s="142" t="s">
        <v>437</v>
      </c>
      <c r="D81" s="143">
        <v>1994</v>
      </c>
      <c r="E81" s="143" t="s">
        <v>21</v>
      </c>
      <c r="F81" s="153" t="s">
        <v>857</v>
      </c>
      <c r="G81" s="143">
        <v>17</v>
      </c>
      <c r="H81" s="149">
        <f t="shared" si="0"/>
        <v>0.06671296296296297</v>
      </c>
      <c r="I81" s="13">
        <f>3600*3200/(6*60+15)/1000</f>
        <v>30.72</v>
      </c>
    </row>
    <row r="83" spans="2:7" ht="18.75">
      <c r="B83" s="219" t="s">
        <v>23</v>
      </c>
      <c r="C83" s="219"/>
      <c r="D83" s="219"/>
      <c r="E83" s="219"/>
      <c r="F83" s="219"/>
      <c r="G83" s="219"/>
    </row>
    <row r="84" spans="2:7" ht="15">
      <c r="B84" s="56"/>
      <c r="C84" s="5" t="s">
        <v>862</v>
      </c>
      <c r="D84" s="11"/>
      <c r="F84" s="11"/>
      <c r="G84" s="11"/>
    </row>
    <row r="85" spans="2:7" ht="15">
      <c r="B85" s="56"/>
      <c r="C85" s="2"/>
      <c r="D85" s="11"/>
      <c r="E85" s="40"/>
      <c r="F85" s="11"/>
      <c r="G85" s="11"/>
    </row>
    <row r="86" spans="2:9" ht="15">
      <c r="B86" s="60" t="s">
        <v>4</v>
      </c>
      <c r="C86" s="3"/>
      <c r="D86" s="78" t="s">
        <v>6</v>
      </c>
      <c r="E86" s="60" t="s">
        <v>287</v>
      </c>
      <c r="F86" s="78" t="s">
        <v>8</v>
      </c>
      <c r="G86" s="78" t="s">
        <v>288</v>
      </c>
      <c r="H86" s="78" t="s">
        <v>39</v>
      </c>
      <c r="I86" s="12" t="s">
        <v>53</v>
      </c>
    </row>
    <row r="87" spans="2:7" ht="15">
      <c r="B87" s="78">
        <v>1</v>
      </c>
      <c r="C87" s="142" t="s">
        <v>10</v>
      </c>
      <c r="D87" s="143">
        <v>1984</v>
      </c>
      <c r="E87" s="143" t="s">
        <v>21</v>
      </c>
      <c r="F87" s="228" t="s">
        <v>775</v>
      </c>
      <c r="G87" s="227">
        <v>1</v>
      </c>
    </row>
    <row r="88" spans="2:9" ht="15">
      <c r="B88" s="78">
        <v>1</v>
      </c>
      <c r="C88" s="142" t="s">
        <v>13</v>
      </c>
      <c r="D88" s="143">
        <v>1987</v>
      </c>
      <c r="E88" s="143" t="s">
        <v>21</v>
      </c>
      <c r="F88" s="229"/>
      <c r="G88" s="226"/>
      <c r="H88" s="149">
        <f>F87-F87</f>
        <v>0</v>
      </c>
      <c r="I88" s="13">
        <f>3600*4000/(6*60+3)/1000</f>
        <v>39.66942148760331</v>
      </c>
    </row>
    <row r="89" spans="2:9" ht="15">
      <c r="B89" s="78">
        <v>2</v>
      </c>
      <c r="C89" s="142" t="s">
        <v>776</v>
      </c>
      <c r="D89" s="143">
        <v>1989</v>
      </c>
      <c r="E89" s="143" t="s">
        <v>21</v>
      </c>
      <c r="F89" s="225">
        <v>0.2591435185185185</v>
      </c>
      <c r="G89" s="227">
        <v>2</v>
      </c>
      <c r="I89" s="13"/>
    </row>
    <row r="90" spans="2:9" ht="15">
      <c r="B90" s="78">
        <v>2</v>
      </c>
      <c r="C90" s="142" t="s">
        <v>777</v>
      </c>
      <c r="D90" s="143">
        <v>1989</v>
      </c>
      <c r="E90" s="143" t="s">
        <v>21</v>
      </c>
      <c r="F90" s="231"/>
      <c r="G90" s="226"/>
      <c r="H90" s="149">
        <f>F89-F87</f>
        <v>0.00600694444444444</v>
      </c>
      <c r="I90" s="13">
        <f>3600*4000/(6*60+13)/1000</f>
        <v>38.605898123324394</v>
      </c>
    </row>
    <row r="91" spans="2:9" ht="15">
      <c r="B91" s="78">
        <v>3</v>
      </c>
      <c r="C91" s="142" t="s">
        <v>772</v>
      </c>
      <c r="D91" s="143">
        <v>1973</v>
      </c>
      <c r="E91" s="143" t="s">
        <v>0</v>
      </c>
      <c r="F91" s="225">
        <v>0.2701851851851852</v>
      </c>
      <c r="G91" s="227">
        <v>3</v>
      </c>
      <c r="H91" s="149"/>
      <c r="I91" s="13"/>
    </row>
    <row r="92" spans="2:9" ht="15">
      <c r="B92" s="78">
        <v>3</v>
      </c>
      <c r="C92" s="142" t="s">
        <v>773</v>
      </c>
      <c r="D92" s="143">
        <v>1977</v>
      </c>
      <c r="E92" s="143" t="s">
        <v>22</v>
      </c>
      <c r="F92" s="226"/>
      <c r="G92" s="226"/>
      <c r="H92" s="149">
        <f>F91-F87</f>
        <v>0.01704861111111111</v>
      </c>
      <c r="I92" s="13">
        <f>3600*4000/(6*60+29)/1000</f>
        <v>37.01799485861183</v>
      </c>
    </row>
    <row r="93" spans="2:9" ht="15">
      <c r="B93" s="78">
        <v>4</v>
      </c>
      <c r="C93" s="142" t="s">
        <v>295</v>
      </c>
      <c r="D93" s="143">
        <v>1975</v>
      </c>
      <c r="E93" s="143" t="s">
        <v>0</v>
      </c>
      <c r="F93" s="225">
        <v>0.27731481481481485</v>
      </c>
      <c r="G93" s="227">
        <v>4</v>
      </c>
      <c r="H93" s="149"/>
      <c r="I93" s="13"/>
    </row>
    <row r="94" spans="2:9" ht="15">
      <c r="B94" s="78">
        <v>4</v>
      </c>
      <c r="C94" s="142" t="s">
        <v>18</v>
      </c>
      <c r="D94" s="143">
        <v>1990</v>
      </c>
      <c r="E94" s="143" t="s">
        <v>0</v>
      </c>
      <c r="F94" s="226"/>
      <c r="G94" s="226"/>
      <c r="H94" s="149">
        <f>F93-F87</f>
        <v>0.024178240740740764</v>
      </c>
      <c r="I94" s="13">
        <f>3600*4000/(6*60+39)/1000</f>
        <v>36.09022556390977</v>
      </c>
    </row>
    <row r="95" spans="2:9" ht="15">
      <c r="B95" s="78">
        <v>5</v>
      </c>
      <c r="C95" s="147" t="s">
        <v>778</v>
      </c>
      <c r="D95" s="145">
        <v>2005</v>
      </c>
      <c r="E95" s="145" t="s">
        <v>21</v>
      </c>
      <c r="F95" s="225">
        <v>0.2999189814814815</v>
      </c>
      <c r="G95" s="227">
        <v>5</v>
      </c>
      <c r="H95" s="149"/>
      <c r="I95" s="13"/>
    </row>
    <row r="96" spans="2:9" ht="15">
      <c r="B96" s="78">
        <v>5</v>
      </c>
      <c r="C96" s="142" t="s">
        <v>15</v>
      </c>
      <c r="D96" s="143">
        <v>1963</v>
      </c>
      <c r="E96" s="143" t="s">
        <v>0</v>
      </c>
      <c r="F96" s="226"/>
      <c r="G96" s="226"/>
      <c r="H96" s="149">
        <f>F95-F87</f>
        <v>0.04678240740740741</v>
      </c>
      <c r="I96" s="13">
        <f>3600*4000/(7*60+11)/1000</f>
        <v>33.41067285382831</v>
      </c>
    </row>
    <row r="97" spans="2:9" ht="15">
      <c r="B97" s="78">
        <v>6</v>
      </c>
      <c r="C97" s="142" t="s">
        <v>774</v>
      </c>
      <c r="D97" s="143">
        <v>2004</v>
      </c>
      <c r="E97" s="143" t="s">
        <v>0</v>
      </c>
      <c r="F97" s="225">
        <v>0.31340277777777775</v>
      </c>
      <c r="G97" s="227">
        <v>6</v>
      </c>
      <c r="H97" s="149"/>
      <c r="I97" s="13"/>
    </row>
    <row r="98" spans="2:9" ht="16.5" customHeight="1">
      <c r="B98" s="78">
        <v>6</v>
      </c>
      <c r="C98" s="144" t="s">
        <v>457</v>
      </c>
      <c r="D98" s="145">
        <v>2007</v>
      </c>
      <c r="E98" s="146" t="s">
        <v>0</v>
      </c>
      <c r="F98" s="226"/>
      <c r="G98" s="226"/>
      <c r="H98" s="149">
        <f>F97-F87</f>
        <v>0.06026620370370367</v>
      </c>
      <c r="I98" s="13">
        <f>3600*4000/(7*60+31)/1000</f>
        <v>31.929046563192905</v>
      </c>
    </row>
  </sheetData>
  <sheetProtection/>
  <mergeCells count="15">
    <mergeCell ref="A2:G2"/>
    <mergeCell ref="C52:G52"/>
    <mergeCell ref="F89:F90"/>
    <mergeCell ref="G89:G90"/>
    <mergeCell ref="F95:F96"/>
    <mergeCell ref="G95:G96"/>
    <mergeCell ref="F93:F94"/>
    <mergeCell ref="G93:G94"/>
    <mergeCell ref="B83:G83"/>
    <mergeCell ref="F91:F92"/>
    <mergeCell ref="G91:G92"/>
    <mergeCell ref="F97:F98"/>
    <mergeCell ref="G97:G98"/>
    <mergeCell ref="F87:F88"/>
    <mergeCell ref="G87:G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2022-05-18T06:12:11Z</dcterms:modified>
  <cp:category/>
  <cp:version/>
  <cp:contentType/>
  <cp:contentStatus/>
</cp:coreProperties>
</file>